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pedro.silva\Downloads\fd\"/>
    </mc:Choice>
  </mc:AlternateContent>
  <xr:revisionPtr revIDLastSave="0" documentId="13_ncr:1_{762D8BB6-4CB3-432A-8AB9-2524E48CF8F7}" xr6:coauthVersionLast="47" xr6:coauthVersionMax="47" xr10:uidLastSave="{00000000-0000-0000-0000-000000000000}"/>
  <workbookProtection workbookAlgorithmName="SHA-512" workbookHashValue="TN92OTgNlajTFCOudt1j0dvM9toUQZdctfrWgaI70brI4JKYyGxYFzk5GlGITxyp6ou4SFQLGvKyLDlMGWqnsA==" workbookSaltValue="h6TrJ14XjPopIeccR2mZqA==" workbookSpinCount="100000" lockStructure="1"/>
  <bookViews>
    <workbookView xWindow="-110" yWindow="-110" windowWidth="38620" windowHeight="21100" xr2:uid="{54F06160-2C89-488F-9FC7-A79DE4DAD000}"/>
  </bookViews>
  <sheets>
    <sheet name="CONFIGURADOR" sheetId="3" r:id="rId1"/>
    <sheet name="DADOS" sheetId="2" state="hidden" r:id="rId2"/>
  </sheets>
  <definedNames>
    <definedName name="_xlnm.Print_Area" localSheetId="0">CONFIGURADOR!$A$1:$BD$83</definedName>
    <definedName name="CAPACIDADE_CALCULADA">CONFIGURADOR!$L$46</definedName>
    <definedName name="FLAG_AREA_MSG">CONFIGURADOR!$BD$1</definedName>
    <definedName name="FLUX_ANGULO">CONFIGURADOR!$P$24</definedName>
    <definedName name="FLUX_CAP_SUG">CONFIGURADOR!$L$48</definedName>
    <definedName name="FLUX_COMENTÁRIOS">CONFIGURADOR!$E$55</definedName>
    <definedName name="FLUX_ENTR_MAT">CONFIGURADOR!$P$28</definedName>
    <definedName name="FLUX_GRAN_PROD">CONFIGURADOR!$P$21</definedName>
    <definedName name="FLUX_PESO_ESP">CONFIGURADOR!$P$23</definedName>
    <definedName name="FLUX_PRODUÇÃO">CONFIGURADOR!$P$22</definedName>
    <definedName name="FLUX_PRODUTO">CONFIGURADOR!$P$20</definedName>
    <definedName name="FLUX_TEMP_AMB">CONFIGURADOR!$P$27</definedName>
    <definedName name="FLUX_TEMP_PROD">CONFIGURADOR!$P$26</definedName>
    <definedName name="FLUX_UMIDADE">CONFIGURADOR!$P$25</definedName>
    <definedName name="LISTA_AREA_COD">TAB_AREA[CÓDIGO]</definedName>
    <definedName name="LISTA_AREA_DESC">TAB_AREA[DESCRIÇÃO]</definedName>
    <definedName name="LISTA_CABO_COD">TAB_CABO[CÓDIGO]</definedName>
    <definedName name="LISTA_CABO_DESC">TAB_CABO[DESCRIÇÃO]</definedName>
    <definedName name="LISTA_CAC_DESCARGA">TAB_CAC_DESC[DESCRIÇÃO]</definedName>
    <definedName name="LISTA_CAPAC_DESC">TAB_CAPACIDADE[DESCRIÇÃO]</definedName>
    <definedName name="LISTA_FIELDBUS">TAB_FIELDBUS[DESCRIÇÃO]</definedName>
    <definedName name="LISTA_FIELDBUS_COD">TAB_FIELDBUS[CÓDIGO]</definedName>
    <definedName name="LISTA_FIX_PAINEL_COD">TAB_FIX_PAINEL[CÓDIGO]</definedName>
    <definedName name="LISTA_FIX_PAINEL_DESC">TAB_FIX_PAINEL[DESCRIÇÃO]</definedName>
    <definedName name="LISTA_FLUIDEZ">TAB_FLUIDEZ[DESCRIÇÃO]</definedName>
    <definedName name="LISTA_LAUDO_COD">TAB_LAUDO[CÓDIGO]</definedName>
    <definedName name="LISTA_LAUDO_DESC">TAB_LAUDO[DESCRIÇÃO]</definedName>
    <definedName name="LISTA_MAT_CACAM">TAB_MAT_CACAM[DESCRIÇÃO]</definedName>
    <definedName name="LISTA_MAT_EST">TAB_MAT_EST[DESCRIÇÃO]</definedName>
    <definedName name="LISTA_PROD_ABRA">TAB_ABRASIVO[DESCRIÇÃO]</definedName>
    <definedName name="LISTA_PROD_CORR">TAB_CORROSIVO[DESCRIÇÃO]</definedName>
    <definedName name="LISTA_REVEST_INTERNO">TAB_REVEST[DESCRIÇÃO]</definedName>
    <definedName name="LISTA_TIPO_OP">TAB_TIPO_OP[DESCRIÇÃO]</definedName>
    <definedName name="SELEÇÃO_ABRASIVO">CONFIGURADOR!$P$30</definedName>
    <definedName name="SELEÇÃO_AREA">CONFIGURADOR!$P$32</definedName>
    <definedName name="SELEÇÃO_CABO">CONFIGURADOR!$P$42</definedName>
    <definedName name="SELEÇÃO_CAC_DESCARGA">CONFIGURADOR!$P$39</definedName>
    <definedName name="SELEÇÃO_CAPACIDADE">CONFIGURADOR!#REF!</definedName>
    <definedName name="SELEÇÃO_CORROSIVO">CONFIGURADOR!$P$31</definedName>
    <definedName name="SELEÇÃO_FIELDBUS">CONFIGURADOR!$P$40</definedName>
    <definedName name="SELEÇÃO_FIX_PAINEL">CONFIGURADOR!$P$41</definedName>
    <definedName name="SELEÇÃO_FLUIDEZ">CONFIGURADOR!$P$29</definedName>
    <definedName name="SELEÇÃO_LAUDO">CONFIGURADOR!$P$50</definedName>
    <definedName name="SELEÇÃO_MAT_CACAM">CONFIGURADOR!$P$37</definedName>
    <definedName name="SELEÇÃO_MAT_EST">CONFIGURADOR!$P$36</definedName>
    <definedName name="SELEÇÃO_REVEST_INTERNO">CONFIGURADOR!$P$38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6" i="3" l="1"/>
  <c r="G41" i="2"/>
  <c r="G42" i="2"/>
  <c r="G43" i="2"/>
  <c r="G44" i="2"/>
  <c r="G45" i="2"/>
  <c r="G46" i="2"/>
  <c r="G40" i="2"/>
  <c r="L48" i="3" l="1"/>
  <c r="N53" i="3" l="1"/>
  <c r="G7" i="2"/>
  <c r="G6" i="2"/>
  <c r="G5" i="2"/>
  <c r="AD76" i="3" l="1"/>
</calcChain>
</file>

<file path=xl/sharedStrings.xml><?xml version="1.0" encoding="utf-8"?>
<sst xmlns="http://schemas.openxmlformats.org/spreadsheetml/2006/main" count="418" uniqueCount="189">
  <si>
    <t>Exemplo</t>
  </si>
  <si>
    <t>AÇO CARBONO</t>
  </si>
  <si>
    <t>AÇO INOX 304</t>
  </si>
  <si>
    <t>DESCRIÇÃO</t>
  </si>
  <si>
    <t>CÓDIGO</t>
  </si>
  <si>
    <t>CÓDIGO DE ENCOMENDA</t>
  </si>
  <si>
    <t>CNPJ:</t>
  </si>
  <si>
    <t>SEGURA</t>
  </si>
  <si>
    <t>DeviceNet</t>
  </si>
  <si>
    <t>Profinet</t>
  </si>
  <si>
    <t>TIPO DE COMUNICAÇÃO</t>
  </si>
  <si>
    <t>QUANTIDADE DE CABO</t>
  </si>
  <si>
    <t>SEM CABO</t>
  </si>
  <si>
    <t>CLASSIFICADA</t>
  </si>
  <si>
    <t>ÁREA DE INSTALAÇÃO</t>
  </si>
  <si>
    <t>10 m</t>
  </si>
  <si>
    <t>20 m</t>
  </si>
  <si>
    <t>50 m</t>
  </si>
  <si>
    <t>100 m</t>
  </si>
  <si>
    <t>200 m</t>
  </si>
  <si>
    <t>300 m</t>
  </si>
  <si>
    <t>EX</t>
  </si>
  <si>
    <t>MODELOS</t>
  </si>
  <si>
    <t>DN</t>
  </si>
  <si>
    <t>EI</t>
  </si>
  <si>
    <t>PB</t>
  </si>
  <si>
    <t>TN</t>
  </si>
  <si>
    <t>vendas@alfainstrumentos.com.br - www.alfainstrumentos.com.br</t>
  </si>
  <si>
    <r>
      <rPr>
        <b/>
        <sz val="11"/>
        <color theme="1"/>
        <rFont val="Arial"/>
        <family val="2"/>
      </rPr>
      <t xml:space="preserve">Alfa Instrumentos </t>
    </r>
    <r>
      <rPr>
        <sz val="11"/>
        <color theme="1"/>
        <rFont val="Arial"/>
        <family val="2"/>
      </rPr>
      <t xml:space="preserve"> R. Cel Mário de Azevedo, 138 - São Paulo-SP - Brasil - CEP 02710-020 F: (11) 3952-2299 - SAC: 0800-772-2910 
</t>
    </r>
  </si>
  <si>
    <t>Empresa:</t>
  </si>
  <si>
    <t>Contato:</t>
  </si>
  <si>
    <t>Cargo:</t>
  </si>
  <si>
    <t>Telefone:</t>
  </si>
  <si>
    <t>e-mail:</t>
  </si>
  <si>
    <t>Endereço:</t>
  </si>
  <si>
    <t>Data:</t>
  </si>
  <si>
    <t>Revisão:</t>
  </si>
  <si>
    <t>Comentários:</t>
  </si>
  <si>
    <t>30 m</t>
  </si>
  <si>
    <t>Informações do CLIENTE</t>
  </si>
  <si>
    <t>Real</t>
  </si>
  <si>
    <t>PG 1 / 2</t>
  </si>
  <si>
    <t>PG 2 / 2</t>
  </si>
  <si>
    <t>Proposta Comercial nº:</t>
  </si>
  <si>
    <t>PROCESSO</t>
  </si>
  <si>
    <t>Divisão:</t>
  </si>
  <si>
    <t>Setor</t>
  </si>
  <si>
    <t>Celular:</t>
  </si>
  <si>
    <t>CEP:</t>
  </si>
  <si>
    <t>Bairro:</t>
  </si>
  <si>
    <t>Tamanho médio (granulometria) produto (mm)</t>
  </si>
  <si>
    <t>Necessário:</t>
  </si>
  <si>
    <t>Unidade:</t>
  </si>
  <si>
    <t>UF:</t>
  </si>
  <si>
    <t>Cidade:</t>
  </si>
  <si>
    <t>SE</t>
  </si>
  <si>
    <t>----</t>
  </si>
  <si>
    <r>
      <t>FOLHA DE DADOS:</t>
    </r>
    <r>
      <rPr>
        <i/>
        <sz val="14"/>
        <color theme="1"/>
        <rFont val="Arial"/>
        <family val="2"/>
      </rPr>
      <t xml:space="preserve"> BALANÇA DE FLUXO PULSADO</t>
    </r>
  </si>
  <si>
    <r>
      <t xml:space="preserve">FOLHA DE DADOS: </t>
    </r>
    <r>
      <rPr>
        <i/>
        <sz val="14"/>
        <color theme="1"/>
        <rFont val="Arial"/>
        <family val="2"/>
      </rPr>
      <t>BALANÇA DE FLUXO PULSADO</t>
    </r>
  </si>
  <si>
    <t>Produto</t>
  </si>
  <si>
    <t>Produção (t/h)</t>
  </si>
  <si>
    <t>Peso específico (t/m³)</t>
  </si>
  <si>
    <t>Ângulo de talude (°)</t>
  </si>
  <si>
    <t>Umidade (%)</t>
  </si>
  <si>
    <t>Temperatuda do produto (°C)</t>
  </si>
  <si>
    <t>Temperatuda do ambiente(°C)</t>
  </si>
  <si>
    <t>Entrada do material (Silo/ Esteira/ Elevador de Canecas)</t>
  </si>
  <si>
    <t>Grão de milho</t>
  </si>
  <si>
    <t>5</t>
  </si>
  <si>
    <t>0,8</t>
  </si>
  <si>
    <t>Boa</t>
  </si>
  <si>
    <t>Silo</t>
  </si>
  <si>
    <t>Segura</t>
  </si>
  <si>
    <t>Sim</t>
  </si>
  <si>
    <t>MATERIAL DE ESTRUTURA</t>
  </si>
  <si>
    <t>MATERIAL CAÇAMBAS</t>
  </si>
  <si>
    <t>ModBus RTU</t>
  </si>
  <si>
    <t>EtherNet IP</t>
  </si>
  <si>
    <t>BALANÇA DE FLUXO</t>
  </si>
  <si>
    <t>Material de construção da estrutura</t>
  </si>
  <si>
    <t>Comprimento Cabo Balança de Fluxo - Painel IHM (m)</t>
  </si>
  <si>
    <t>Com caçamba de descarga?</t>
  </si>
  <si>
    <t>Laudo Técnico NR-10 e NR-12</t>
  </si>
  <si>
    <t>SIM</t>
  </si>
  <si>
    <t>Fixação do painel</t>
  </si>
  <si>
    <t>COM PEDESTAL</t>
  </si>
  <si>
    <t>0025PR01</t>
  </si>
  <si>
    <t>Profibus DP</t>
  </si>
  <si>
    <t>MB</t>
  </si>
  <si>
    <t>FIXAÇÃO DO PAINEL</t>
  </si>
  <si>
    <t>C</t>
  </si>
  <si>
    <t>SEM PEDESTAL</t>
  </si>
  <si>
    <t>S</t>
  </si>
  <si>
    <t>NÃO</t>
  </si>
  <si>
    <t>N</t>
  </si>
  <si>
    <t xml:space="preserve">DIMENSÕES APROXIMADAS DA BALANÇA </t>
  </si>
  <si>
    <t>TIPO DE OPERAÇÃO</t>
  </si>
  <si>
    <t>CONTÍNUA</t>
  </si>
  <si>
    <t>LOTES</t>
  </si>
  <si>
    <t>Ponto de elétrica p/ painel da IHM, tensão 127/220 Vac (cabo de energia do painel: 2 m c/ plug 3 pinos NBR 14136).
Necessário ponto de ar comprimido para instalação do equipamento com pressão entre 6 e 8 bar.</t>
  </si>
  <si>
    <t>CAPACIDADES</t>
  </si>
  <si>
    <t>Capacidade Sugerida</t>
  </si>
  <si>
    <t>Capacidade Calculada</t>
  </si>
  <si>
    <t>50 L/Bat</t>
  </si>
  <si>
    <t>100 L/Bat</t>
  </si>
  <si>
    <t>200 L/Bat</t>
  </si>
  <si>
    <t>500 L/Bat</t>
  </si>
  <si>
    <t>1000 L/Bat</t>
  </si>
  <si>
    <t>Preencher os campos 
numéricos somente 
com valores</t>
  </si>
  <si>
    <t xml:space="preserve">Material de construção das caçambas e dumpers </t>
  </si>
  <si>
    <t>DESC. SIMP</t>
  </si>
  <si>
    <t>DESC. COMP</t>
  </si>
  <si>
    <t>ESTÁGIOS</t>
  </si>
  <si>
    <t>050</t>
  </si>
  <si>
    <t>01k</t>
  </si>
  <si>
    <t>S/CB</t>
  </si>
  <si>
    <t>010M</t>
  </si>
  <si>
    <t>030M</t>
  </si>
  <si>
    <t>020M</t>
  </si>
  <si>
    <t>050M</t>
  </si>
  <si>
    <t>100M</t>
  </si>
  <si>
    <t>200M</t>
  </si>
  <si>
    <t>300M</t>
  </si>
  <si>
    <t>dispõe de 2 estágios de operação, sendo eles, Caçamba Pulmão e Caçamba de Pesagem</t>
  </si>
  <si>
    <t>dispõe de 3 estágios de operação, sendo eles, Caçamba Pulmão, Caçamba de Pesagem e Caçamba de Descarga</t>
  </si>
  <si>
    <t>para instalação em área classificada</t>
  </si>
  <si>
    <t>para instalação em área segura</t>
  </si>
  <si>
    <t>LAUDO TÉCNICO</t>
  </si>
  <si>
    <t>incluso laudo técnico</t>
  </si>
  <si>
    <t>sem cabo para interligação entre o painel de comando e o equipamento</t>
  </si>
  <si>
    <t>CUSTO</t>
  </si>
  <si>
    <r>
      <t>Protocolo de Comunicação (</t>
    </r>
    <r>
      <rPr>
        <b/>
        <sz val="11"/>
        <color theme="1"/>
        <rFont val="Arial"/>
        <family val="2"/>
      </rPr>
      <t>Nota 2</t>
    </r>
    <r>
      <rPr>
        <sz val="11"/>
        <color theme="1"/>
        <rFont val="Arial"/>
        <family val="2"/>
      </rPr>
      <t>)</t>
    </r>
  </si>
  <si>
    <t>CAÇAMBA DE DESCARGA</t>
  </si>
  <si>
    <t>REVESTIMENTO INTERNO</t>
  </si>
  <si>
    <t>com revestimento interno das caçambas em UHMW</t>
  </si>
  <si>
    <t>FLUIDEZ DO MATERIAL</t>
  </si>
  <si>
    <t>BOA</t>
  </si>
  <si>
    <t>REGULAR</t>
  </si>
  <si>
    <t>RUIM</t>
  </si>
  <si>
    <t>Fluidez do produto</t>
  </si>
  <si>
    <t>Área de instalação</t>
  </si>
  <si>
    <r>
      <t xml:space="preserve">Nota 2: </t>
    </r>
    <r>
      <rPr>
        <sz val="11"/>
        <rFont val="Arial"/>
        <family val="2"/>
      </rPr>
      <t>O protocolo ModBus TCP via Ethernet é nativo no painel de comando.</t>
    </r>
  </si>
  <si>
    <r>
      <t xml:space="preserve">Nota 1: </t>
    </r>
    <r>
      <rPr>
        <sz val="11"/>
        <rFont val="Arial"/>
        <family val="2"/>
      </rPr>
      <t>Quando o produto a ser pesado for muito abrasivo.</t>
    </r>
  </si>
  <si>
    <t>DeviceNet+4/20mA</t>
  </si>
  <si>
    <t>EtherNet IP+4/20mA</t>
  </si>
  <si>
    <t>ModBus RTU+4/20mA</t>
  </si>
  <si>
    <t>Profibus DP+4/20mA</t>
  </si>
  <si>
    <t>Profinet+4/20mA</t>
  </si>
  <si>
    <t>20-DN</t>
  </si>
  <si>
    <t>20-EI</t>
  </si>
  <si>
    <t>20-PB</t>
  </si>
  <si>
    <t>20-TN</t>
  </si>
  <si>
    <t>20DN</t>
  </si>
  <si>
    <t>20EI</t>
  </si>
  <si>
    <t>20PB</t>
  </si>
  <si>
    <t>20TN</t>
  </si>
  <si>
    <t>MR</t>
  </si>
  <si>
    <t>20-MR</t>
  </si>
  <si>
    <t>20MB</t>
  </si>
  <si>
    <t>Produto abrasivo</t>
  </si>
  <si>
    <t>Produto corrosivo</t>
  </si>
  <si>
    <t>PRODUTO CORROSIVO</t>
  </si>
  <si>
    <t>PRODUTO ABRASIVO</t>
  </si>
  <si>
    <t>UHMW</t>
  </si>
  <si>
    <t>POLIUREIA</t>
  </si>
  <si>
    <t>SEM REVESTIMENTO</t>
  </si>
  <si>
    <t>U</t>
  </si>
  <si>
    <t>P</t>
  </si>
  <si>
    <t>com revestimento interno das caçambas em POLIUREIA</t>
  </si>
  <si>
    <t>painel de comando com interface touchscreen colorida e protocolo de comunicação DeviceNet sem saída analógica 4/20mA</t>
  </si>
  <si>
    <t>painel de comando com interface touchscreen colorida e protocolo de comunicação DeviceNet com saída analógica 4/20mA</t>
  </si>
  <si>
    <t>painel de comando com interface touchscreen colorida e protocolo de comunicação EtherNet/IP sem saída analógica 4/20mA</t>
  </si>
  <si>
    <t>painel de comando com interface touchscreen colorida e protocolo de comunicação EtherNet/IP com saída analógica 4/20mA</t>
  </si>
  <si>
    <t>painel de comando com interface touchscreen colorida e protocolo de comunicação ModBus RTU sem saída analógica 4/20mA</t>
  </si>
  <si>
    <t>painel de comando com interface touchscreen colorida e protocolo de comunicação ModBus RTU com saída analógica 4/20mA</t>
  </si>
  <si>
    <t>painel de comando com interface touchscreen colorida e protocolo de comunicação Profibus sem saída analógica 4/20mA</t>
  </si>
  <si>
    <t>painel de comando com interface touchscreen colorida e protocolo de comunicação Profibus com saída analógica 4/20mA</t>
  </si>
  <si>
    <t>painel de comando com interface touchscreen colorida e protocolo de comunicação Profinet sem saída analógica 4/20mA</t>
  </si>
  <si>
    <t>painel de comando com interface touchscreen colorida e protocolo de comunicação Profinet com saída analógica 4/20mA</t>
  </si>
  <si>
    <t>incluso pedestal para fixação</t>
  </si>
  <si>
    <t>sem pedestal para fixação</t>
  </si>
  <si>
    <t>capacidade de 50 litros por batelada</t>
  </si>
  <si>
    <t>capacidade de 100 litros por batelada</t>
  </si>
  <si>
    <t>capacidade de 200 litros por batelada</t>
  </si>
  <si>
    <t>capacidade de 500 litros por batelada</t>
  </si>
  <si>
    <t>capacidade de 1000 litros por batelada</t>
  </si>
  <si>
    <r>
      <t>Revestimento interno nas caçambas? (</t>
    </r>
    <r>
      <rPr>
        <b/>
        <sz val="11"/>
        <color theme="1"/>
        <rFont val="Arial"/>
        <family val="2"/>
      </rPr>
      <t>Nota 1</t>
    </r>
    <r>
      <rPr>
        <sz val="11"/>
        <color theme="1"/>
        <rFont val="Arial"/>
        <family val="2"/>
      </rPr>
      <t>)</t>
    </r>
  </si>
  <si>
    <t>SELECIONE  ▼</t>
  </si>
  <si>
    <t>INFORMAÇÕES IMPORTANTES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</si>
</sst>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#;\G;\S"/>
    <numFmt numFmtId="165" formatCode="@&quot; mm&quot;"/>
    <numFmt numFmtId="166" formatCode="00"/>
    <numFmt numFmtId="167" formatCode="##.0&quot; mm&quot;"/>
    <numFmt numFmtId="168" formatCode="##&quot; m&quot;"/>
    <numFmt numFmtId="169" formatCode="##.0&quot; t/h&quot;"/>
    <numFmt numFmtId="170" formatCode="@&quot; t/m³&quot;"/>
    <numFmt numFmtId="171" formatCode="##&quot; °&quot;"/>
    <numFmt numFmtId="172" formatCode="##.0&quot; °C&quot;"/>
    <numFmt numFmtId="173" formatCode="##.0&quot; %&quot;"/>
    <numFmt numFmtId="174" formatCode="##&quot; L/Bat&quot;"/>
    <numFmt numFmtId="175" formatCode="0.0&quot; t/m³&quot;"/>
    <numFmt numFmtId="176" formatCode="##.0&quot; °&quot;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i/>
      <sz val="25"/>
      <color theme="1"/>
      <name val="Arial"/>
      <family val="2"/>
    </font>
    <font>
      <b/>
      <sz val="11"/>
      <color theme="0"/>
      <name val="Arial"/>
      <family val="2"/>
    </font>
    <font>
      <b/>
      <i/>
      <sz val="15"/>
      <name val="Arial"/>
      <family val="2"/>
    </font>
    <font>
      <b/>
      <i/>
      <sz val="15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i/>
      <sz val="16"/>
      <color theme="1"/>
      <name val="Arial"/>
      <family val="2"/>
    </font>
    <font>
      <b/>
      <i/>
      <sz val="23"/>
      <color theme="1"/>
      <name val="Arial"/>
      <family val="2"/>
    </font>
    <font>
      <b/>
      <i/>
      <sz val="20"/>
      <color theme="1"/>
      <name val="Arial"/>
      <family val="2"/>
    </font>
    <font>
      <sz val="9"/>
      <color theme="1"/>
      <name val="Arial"/>
      <family val="2"/>
    </font>
    <font>
      <sz val="13"/>
      <color theme="1"/>
      <name val="Arial"/>
      <family val="2"/>
    </font>
    <font>
      <b/>
      <sz val="13"/>
      <name val="Arial"/>
      <family val="2"/>
    </font>
    <font>
      <b/>
      <sz val="11"/>
      <color theme="0" tint="-0.499984740745262"/>
      <name val="Arial"/>
      <family val="2"/>
    </font>
    <font>
      <b/>
      <i/>
      <sz val="14"/>
      <color theme="1"/>
      <name val="Arial"/>
      <family val="2"/>
    </font>
    <font>
      <i/>
      <sz val="14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3"/>
      <name val="Arial"/>
      <family val="2"/>
    </font>
    <font>
      <sz val="12"/>
      <color theme="1"/>
      <name val="Arial"/>
      <family val="2"/>
    </font>
    <font>
      <b/>
      <sz val="13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2"/>
      <color rgb="FFFF0000"/>
      <name val="Arial"/>
      <family val="2"/>
    </font>
    <font>
      <b/>
      <i/>
      <sz val="11"/>
      <color theme="1"/>
      <name val="Arial"/>
      <family val="2"/>
    </font>
    <font>
      <b/>
      <sz val="12"/>
      <color theme="9"/>
      <name val="Arial"/>
      <family val="2"/>
    </font>
    <font>
      <b/>
      <sz val="11"/>
      <color theme="1" tint="0.34998626667073579"/>
      <name val="Arial"/>
      <family val="2"/>
    </font>
    <font>
      <b/>
      <i/>
      <sz val="11"/>
      <color theme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9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DDB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AB2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</fills>
  <borders count="2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8" xfId="0" applyFont="1" applyBorder="1" applyAlignment="1">
      <alignment vertical="center"/>
    </xf>
    <xf numFmtId="14" fontId="1" fillId="0" borderId="8" xfId="0" applyNumberFormat="1" applyFont="1" applyBorder="1" applyAlignment="1" applyProtection="1">
      <alignment horizontal="center"/>
      <protection locked="0"/>
    </xf>
    <xf numFmtId="0" fontId="8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14" fillId="0" borderId="5" xfId="0" applyFont="1" applyBorder="1"/>
    <xf numFmtId="0" fontId="14" fillId="0" borderId="0" xfId="0" applyFont="1"/>
    <xf numFmtId="0" fontId="14" fillId="0" borderId="6" xfId="0" applyFont="1" applyBorder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6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0" fontId="7" fillId="0" borderId="5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15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6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21" fillId="0" borderId="0" xfId="0" applyFont="1"/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2" fillId="8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9" borderId="0" xfId="0" applyFont="1" applyFill="1"/>
    <xf numFmtId="0" fontId="1" fillId="9" borderId="0" xfId="0" applyFont="1" applyFill="1" applyAlignment="1">
      <alignment horizontal="center"/>
    </xf>
    <xf numFmtId="0" fontId="2" fillId="0" borderId="5" xfId="0" applyFont="1" applyBorder="1"/>
    <xf numFmtId="0" fontId="2" fillId="0" borderId="0" xfId="0" applyFont="1"/>
    <xf numFmtId="0" fontId="2" fillId="0" borderId="0" xfId="0" applyFont="1" applyAlignment="1" applyProtection="1">
      <alignment horizontal="center" vertical="center"/>
      <protection locked="0"/>
    </xf>
    <xf numFmtId="0" fontId="2" fillId="0" borderId="6" xfId="0" applyFont="1" applyBorder="1"/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0" xfId="0" quotePrefix="1" applyFont="1"/>
    <xf numFmtId="0" fontId="1" fillId="0" borderId="0" xfId="0" quotePrefix="1" applyFont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5" xfId="0" quotePrefix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2" borderId="22" xfId="0" applyFont="1" applyFill="1" applyBorder="1" applyAlignment="1">
      <alignment horizontal="center"/>
    </xf>
    <xf numFmtId="0" fontId="1" fillId="0" borderId="0" xfId="0" quotePrefix="1" applyFont="1" applyAlignment="1">
      <alignment horizontal="center"/>
    </xf>
    <xf numFmtId="168" fontId="1" fillId="0" borderId="0" xfId="0" applyNumberFormat="1" applyFont="1" applyAlignment="1">
      <alignment horizontal="center" vertical="center"/>
    </xf>
    <xf numFmtId="168" fontId="21" fillId="0" borderId="0" xfId="0" applyNumberFormat="1" applyFont="1" applyAlignment="1">
      <alignment horizontal="center" vertical="center"/>
    </xf>
    <xf numFmtId="174" fontId="3" fillId="0" borderId="0" xfId="0" applyNumberFormat="1" applyFont="1" applyAlignment="1">
      <alignment horizontal="center" vertical="center"/>
    </xf>
    <xf numFmtId="0" fontId="2" fillId="0" borderId="0" xfId="0" quotePrefix="1" applyFont="1" applyAlignment="1">
      <alignment horizontal="center"/>
    </xf>
    <xf numFmtId="0" fontId="32" fillId="13" borderId="0" xfId="0" applyFont="1" applyFill="1"/>
    <xf numFmtId="0" fontId="2" fillId="8" borderId="0" xfId="0" applyFont="1" applyFill="1" applyAlignment="1">
      <alignment horizontal="left" vertical="center"/>
    </xf>
    <xf numFmtId="0" fontId="1" fillId="0" borderId="13" xfId="0" quotePrefix="1" applyFont="1" applyBorder="1" applyAlignment="1">
      <alignment horizontal="left"/>
    </xf>
    <xf numFmtId="0" fontId="1" fillId="0" borderId="14" xfId="0" quotePrefix="1" applyFont="1" applyBorder="1" applyAlignment="1">
      <alignment horizontal="center"/>
    </xf>
    <xf numFmtId="0" fontId="0" fillId="0" borderId="0" xfId="0" applyProtection="1">
      <protection locked="0"/>
    </xf>
    <xf numFmtId="0" fontId="1" fillId="0" borderId="0" xfId="0" applyFont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74" fontId="31" fillId="3" borderId="0" xfId="0" applyNumberFormat="1" applyFont="1" applyFill="1" applyAlignment="1">
      <alignment horizontal="center" vertical="center"/>
    </xf>
    <xf numFmtId="174" fontId="31" fillId="5" borderId="0" xfId="0" applyNumberFormat="1" applyFont="1" applyFill="1" applyAlignment="1">
      <alignment horizontal="center" vertical="center"/>
    </xf>
    <xf numFmtId="0" fontId="1" fillId="3" borderId="2" xfId="0" applyFont="1" applyFill="1" applyBorder="1" applyAlignment="1" applyProtection="1">
      <alignment horizontal="left" vertical="top"/>
      <protection locked="0"/>
    </xf>
    <xf numFmtId="0" fontId="26" fillId="3" borderId="3" xfId="0" applyFont="1" applyFill="1" applyBorder="1" applyAlignment="1" applyProtection="1">
      <alignment horizontal="left" vertical="top"/>
      <protection locked="0"/>
    </xf>
    <xf numFmtId="0" fontId="26" fillId="3" borderId="4" xfId="0" applyFont="1" applyFill="1" applyBorder="1" applyAlignment="1" applyProtection="1">
      <alignment horizontal="left" vertical="top"/>
      <protection locked="0"/>
    </xf>
    <xf numFmtId="0" fontId="26" fillId="3" borderId="5" xfId="0" applyFont="1" applyFill="1" applyBorder="1" applyAlignment="1" applyProtection="1">
      <alignment horizontal="left" vertical="top"/>
      <protection locked="0"/>
    </xf>
    <xf numFmtId="0" fontId="26" fillId="3" borderId="0" xfId="0" applyFont="1" applyFill="1" applyAlignment="1" applyProtection="1">
      <alignment horizontal="left" vertical="top"/>
      <protection locked="0"/>
    </xf>
    <xf numFmtId="0" fontId="26" fillId="3" borderId="6" xfId="0" applyFont="1" applyFill="1" applyBorder="1" applyAlignment="1" applyProtection="1">
      <alignment horizontal="left" vertical="top"/>
      <protection locked="0"/>
    </xf>
    <xf numFmtId="0" fontId="26" fillId="3" borderId="7" xfId="0" applyFont="1" applyFill="1" applyBorder="1" applyAlignment="1" applyProtection="1">
      <alignment horizontal="left" vertical="top"/>
      <protection locked="0"/>
    </xf>
    <xf numFmtId="0" fontId="26" fillId="3" borderId="8" xfId="0" applyFont="1" applyFill="1" applyBorder="1" applyAlignment="1" applyProtection="1">
      <alignment horizontal="left" vertical="top"/>
      <protection locked="0"/>
    </xf>
    <xf numFmtId="0" fontId="26" fillId="3" borderId="9" xfId="0" applyFont="1" applyFill="1" applyBorder="1" applyAlignment="1" applyProtection="1">
      <alignment horizontal="left" vertical="top"/>
      <protection locked="0"/>
    </xf>
    <xf numFmtId="0" fontId="16" fillId="5" borderId="16" xfId="0" applyFont="1" applyFill="1" applyBorder="1" applyAlignment="1" applyProtection="1">
      <alignment horizontal="center"/>
      <protection locked="0"/>
    </xf>
    <xf numFmtId="0" fontId="16" fillId="5" borderId="18" xfId="0" applyFont="1" applyFill="1" applyBorder="1" applyAlignment="1" applyProtection="1">
      <alignment horizontal="center"/>
      <protection locked="0"/>
    </xf>
    <xf numFmtId="0" fontId="16" fillId="5" borderId="17" xfId="0" applyFont="1" applyFill="1" applyBorder="1" applyAlignment="1" applyProtection="1">
      <alignment horizontal="center"/>
      <protection locked="0"/>
    </xf>
    <xf numFmtId="0" fontId="17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1" fillId="5" borderId="0" xfId="0" applyNumberFormat="1" applyFont="1" applyFill="1" applyAlignment="1" applyProtection="1">
      <alignment horizontal="left" vertical="center"/>
      <protection locked="0"/>
    </xf>
    <xf numFmtId="0" fontId="2" fillId="4" borderId="0" xfId="0" applyFont="1" applyFill="1" applyAlignment="1">
      <alignment horizontal="center" vertical="center"/>
    </xf>
    <xf numFmtId="0" fontId="22" fillId="4" borderId="0" xfId="0" applyFont="1" applyFill="1" applyAlignment="1">
      <alignment horizontal="left" vertical="center"/>
    </xf>
    <xf numFmtId="49" fontId="1" fillId="3" borderId="0" xfId="0" applyNumberFormat="1" applyFont="1" applyFill="1" applyAlignment="1" applyProtection="1">
      <alignment horizontal="left" vertical="center"/>
      <protection locked="0"/>
    </xf>
    <xf numFmtId="49" fontId="1" fillId="3" borderId="0" xfId="0" applyNumberFormat="1" applyFont="1" applyFill="1" applyAlignment="1" applyProtection="1">
      <alignment vertical="center"/>
      <protection locked="0"/>
    </xf>
    <xf numFmtId="0" fontId="2" fillId="4" borderId="0" xfId="0" applyFont="1" applyFill="1" applyAlignment="1">
      <alignment horizontal="left" vertical="center"/>
    </xf>
    <xf numFmtId="0" fontId="22" fillId="8" borderId="0" xfId="0" applyFont="1" applyFill="1" applyAlignment="1">
      <alignment horizontal="left" vertical="center"/>
    </xf>
    <xf numFmtId="166" fontId="8" fillId="5" borderId="0" xfId="0" quotePrefix="1" applyNumberFormat="1" applyFont="1" applyFill="1" applyAlignment="1" applyProtection="1">
      <alignment horizontal="center" vertical="center"/>
      <protection locked="0"/>
    </xf>
    <xf numFmtId="0" fontId="22" fillId="4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5" fillId="8" borderId="2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9" fillId="0" borderId="0" xfId="0" applyFont="1" applyAlignment="1">
      <alignment horizontal="center"/>
    </xf>
    <xf numFmtId="176" fontId="2" fillId="11" borderId="0" xfId="0" applyNumberFormat="1" applyFont="1" applyFill="1" applyAlignment="1" applyProtection="1">
      <alignment horizontal="center" vertical="center"/>
      <protection locked="0"/>
    </xf>
    <xf numFmtId="172" fontId="2" fillId="12" borderId="0" xfId="0" applyNumberFormat="1" applyFont="1" applyFill="1" applyAlignment="1" applyProtection="1">
      <alignment horizontal="center" vertical="center"/>
      <protection locked="0"/>
    </xf>
    <xf numFmtId="167" fontId="2" fillId="5" borderId="0" xfId="0" applyNumberFormat="1" applyFont="1" applyFill="1" applyAlignment="1" applyProtection="1">
      <alignment horizontal="center" vertical="center"/>
      <protection locked="0"/>
    </xf>
    <xf numFmtId="0" fontId="16" fillId="3" borderId="16" xfId="0" applyFont="1" applyFill="1" applyBorder="1" applyAlignment="1" applyProtection="1">
      <alignment horizontal="center" vertical="center"/>
      <protection locked="0"/>
    </xf>
    <xf numFmtId="0" fontId="16" fillId="3" borderId="18" xfId="0" applyFont="1" applyFill="1" applyBorder="1" applyAlignment="1" applyProtection="1">
      <alignment horizontal="center" vertical="center"/>
      <protection locked="0"/>
    </xf>
    <xf numFmtId="0" fontId="16" fillId="3" borderId="17" xfId="0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Alignment="1">
      <alignment horizontal="left" vertical="center"/>
    </xf>
    <xf numFmtId="0" fontId="21" fillId="8" borderId="0" xfId="0" applyFont="1" applyFill="1" applyAlignment="1">
      <alignment horizontal="left" vertical="center"/>
    </xf>
    <xf numFmtId="49" fontId="8" fillId="5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right" vertical="center"/>
    </xf>
    <xf numFmtId="14" fontId="8" fillId="5" borderId="0" xfId="0" applyNumberFormat="1" applyFont="1" applyFill="1" applyAlignment="1" applyProtection="1">
      <alignment horizontal="center" vertical="center"/>
      <protection locked="0"/>
    </xf>
    <xf numFmtId="14" fontId="8" fillId="5" borderId="0" xfId="0" quotePrefix="1" applyNumberFormat="1" applyFont="1" applyFill="1" applyAlignment="1" applyProtection="1">
      <alignment horizontal="center" vertical="center"/>
      <protection locked="0"/>
    </xf>
    <xf numFmtId="49" fontId="1" fillId="5" borderId="0" xfId="0" applyNumberFormat="1" applyFont="1" applyFill="1" applyAlignment="1" applyProtection="1">
      <alignment horizontal="center" vertical="center"/>
      <protection locked="0"/>
    </xf>
    <xf numFmtId="0" fontId="1" fillId="4" borderId="0" xfId="0" applyFont="1" applyFill="1" applyAlignment="1">
      <alignment horizontal="left" vertical="center"/>
    </xf>
    <xf numFmtId="171" fontId="22" fillId="7" borderId="0" xfId="0" applyNumberFormat="1" applyFont="1" applyFill="1" applyAlignment="1">
      <alignment horizontal="center" vertical="center"/>
    </xf>
    <xf numFmtId="172" fontId="21" fillId="6" borderId="0" xfId="0" applyNumberFormat="1" applyFont="1" applyFill="1" applyAlignment="1">
      <alignment horizontal="center" vertical="center"/>
    </xf>
    <xf numFmtId="167" fontId="1" fillId="7" borderId="0" xfId="0" applyNumberFormat="1" applyFont="1" applyFill="1" applyAlignment="1">
      <alignment horizontal="center" vertical="center"/>
    </xf>
    <xf numFmtId="167" fontId="21" fillId="7" borderId="0" xfId="0" applyNumberFormat="1" applyFont="1" applyFill="1" applyAlignment="1">
      <alignment horizontal="center" vertical="center"/>
    </xf>
    <xf numFmtId="170" fontId="1" fillId="6" borderId="0" xfId="0" applyNumberFormat="1" applyFont="1" applyFill="1" applyAlignment="1">
      <alignment horizontal="center" vertical="center"/>
    </xf>
    <xf numFmtId="170" fontId="21" fillId="6" borderId="0" xfId="0" applyNumberFormat="1" applyFont="1" applyFill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165" fontId="2" fillId="6" borderId="0" xfId="0" applyNumberFormat="1" applyFont="1" applyFill="1" applyAlignment="1">
      <alignment horizontal="center" vertical="center"/>
    </xf>
    <xf numFmtId="165" fontId="22" fillId="6" borderId="0" xfId="0" applyNumberFormat="1" applyFont="1" applyFill="1" applyAlignment="1">
      <alignment horizontal="center" vertical="center"/>
    </xf>
    <xf numFmtId="173" fontId="2" fillId="12" borderId="0" xfId="0" applyNumberFormat="1" applyFont="1" applyFill="1" applyAlignment="1" applyProtection="1">
      <alignment horizontal="center" vertical="center"/>
      <protection locked="0"/>
    </xf>
    <xf numFmtId="0" fontId="1" fillId="7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1" fillId="10" borderId="0" xfId="0" applyFont="1" applyFill="1" applyAlignment="1">
      <alignment horizontal="center"/>
    </xf>
    <xf numFmtId="167" fontId="16" fillId="5" borderId="23" xfId="0" applyNumberFormat="1" applyFont="1" applyFill="1" applyBorder="1" applyAlignment="1" applyProtection="1">
      <alignment horizontal="center" vertical="center"/>
      <protection locked="0"/>
    </xf>
    <xf numFmtId="167" fontId="1" fillId="6" borderId="0" xfId="0" applyNumberFormat="1" applyFont="1" applyFill="1" applyAlignment="1">
      <alignment horizontal="center" vertical="center"/>
    </xf>
    <xf numFmtId="167" fontId="1" fillId="6" borderId="20" xfId="0" applyNumberFormat="1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 wrapText="1"/>
    </xf>
    <xf numFmtId="0" fontId="25" fillId="8" borderId="3" xfId="0" applyFont="1" applyFill="1" applyBorder="1" applyAlignment="1">
      <alignment horizontal="center" vertical="center" wrapText="1"/>
    </xf>
    <xf numFmtId="0" fontId="25" fillId="8" borderId="5" xfId="0" applyFont="1" applyFill="1" applyBorder="1" applyAlignment="1">
      <alignment horizontal="center" vertical="center" wrapText="1"/>
    </xf>
    <xf numFmtId="0" fontId="25" fillId="8" borderId="0" xfId="0" applyFont="1" applyFill="1" applyAlignment="1">
      <alignment horizontal="center" vertical="center" wrapText="1"/>
    </xf>
    <xf numFmtId="0" fontId="25" fillId="8" borderId="7" xfId="0" applyFont="1" applyFill="1" applyBorder="1" applyAlignment="1">
      <alignment horizontal="center" vertical="center" wrapText="1"/>
    </xf>
    <xf numFmtId="0" fontId="25" fillId="8" borderId="8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 applyProtection="1">
      <alignment horizontal="center" vertical="center"/>
      <protection locked="0"/>
    </xf>
    <xf numFmtId="0" fontId="16" fillId="5" borderId="18" xfId="0" applyFont="1" applyFill="1" applyBorder="1" applyAlignment="1" applyProtection="1">
      <alignment horizontal="center" vertical="center"/>
      <protection locked="0"/>
    </xf>
    <xf numFmtId="0" fontId="16" fillId="5" borderId="17" xfId="0" applyFont="1" applyFill="1" applyBorder="1" applyAlignment="1" applyProtection="1">
      <alignment horizontal="center" vertical="center"/>
      <protection locked="0"/>
    </xf>
    <xf numFmtId="167" fontId="21" fillId="6" borderId="0" xfId="0" applyNumberFormat="1" applyFont="1" applyFill="1" applyAlignment="1">
      <alignment horizontal="center" vertical="center"/>
    </xf>
    <xf numFmtId="0" fontId="29" fillId="0" borderId="10" xfId="0" applyFont="1" applyBorder="1" applyAlignment="1">
      <alignment horizontal="center"/>
    </xf>
    <xf numFmtId="0" fontId="29" fillId="0" borderId="11" xfId="0" applyFont="1" applyBorder="1" applyAlignment="1">
      <alignment horizontal="center"/>
    </xf>
    <xf numFmtId="0" fontId="29" fillId="0" borderId="21" xfId="0" applyFont="1" applyBorder="1" applyAlignment="1">
      <alignment horizontal="center"/>
    </xf>
    <xf numFmtId="49" fontId="1" fillId="3" borderId="0" xfId="0" applyNumberFormat="1" applyFont="1" applyFill="1" applyAlignment="1" applyProtection="1">
      <alignment horizontal="center" vertical="center"/>
      <protection locked="0"/>
    </xf>
    <xf numFmtId="0" fontId="2" fillId="4" borderId="0" xfId="0" applyFont="1" applyFill="1" applyAlignment="1">
      <alignment vertical="center"/>
    </xf>
    <xf numFmtId="167" fontId="1" fillId="7" borderId="2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72" fontId="2" fillId="11" borderId="0" xfId="0" applyNumberFormat="1" applyFont="1" applyFill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0" fontId="15" fillId="0" borderId="19" xfId="0" applyFont="1" applyBorder="1" applyAlignment="1">
      <alignment horizontal="center"/>
    </xf>
    <xf numFmtId="169" fontId="21" fillId="7" borderId="0" xfId="0" applyNumberFormat="1" applyFont="1" applyFill="1" applyAlignment="1">
      <alignment horizontal="center" vertical="center"/>
    </xf>
    <xf numFmtId="0" fontId="2" fillId="5" borderId="0" xfId="0" applyFont="1" applyFill="1" applyAlignment="1" applyProtection="1">
      <alignment horizontal="center"/>
      <protection locked="0"/>
    </xf>
    <xf numFmtId="167" fontId="2" fillId="12" borderId="0" xfId="0" applyNumberFormat="1" applyFont="1" applyFill="1" applyAlignment="1" applyProtection="1">
      <alignment horizontal="center" vertical="center"/>
      <protection locked="0"/>
    </xf>
    <xf numFmtId="169" fontId="1" fillId="11" borderId="0" xfId="0" applyNumberFormat="1" applyFont="1" applyFill="1" applyAlignment="1" applyProtection="1">
      <alignment horizontal="center" vertical="center"/>
      <protection locked="0"/>
    </xf>
    <xf numFmtId="175" fontId="1" fillId="12" borderId="0" xfId="0" applyNumberFormat="1" applyFont="1" applyFill="1" applyAlignment="1" applyProtection="1">
      <alignment horizontal="center" vertical="center"/>
      <protection locked="0"/>
    </xf>
    <xf numFmtId="168" fontId="1" fillId="7" borderId="0" xfId="0" applyNumberFormat="1" applyFont="1" applyFill="1" applyAlignment="1">
      <alignment horizontal="center" vertical="center"/>
    </xf>
    <xf numFmtId="168" fontId="21" fillId="7" borderId="0" xfId="0" applyNumberFormat="1" applyFont="1" applyFill="1" applyAlignment="1">
      <alignment horizontal="center" vertical="center"/>
    </xf>
    <xf numFmtId="168" fontId="21" fillId="7" borderId="20" xfId="0" applyNumberFormat="1" applyFont="1" applyFill="1" applyBorder="1" applyAlignment="1">
      <alignment horizontal="center" vertical="center"/>
    </xf>
    <xf numFmtId="172" fontId="21" fillId="7" borderId="0" xfId="0" applyNumberFormat="1" applyFont="1" applyFill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0" fontId="2" fillId="7" borderId="0" xfId="0" applyFont="1" applyFill="1" applyAlignment="1">
      <alignment horizontal="center" vertical="center"/>
    </xf>
    <xf numFmtId="0" fontId="22" fillId="7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173" fontId="21" fillId="6" borderId="0" xfId="0" applyNumberFormat="1" applyFont="1" applyFill="1" applyAlignment="1">
      <alignment horizontal="center" vertical="center"/>
    </xf>
    <xf numFmtId="0" fontId="29" fillId="3" borderId="11" xfId="0" applyFont="1" applyFill="1" applyBorder="1" applyAlignment="1">
      <alignment horizontal="center"/>
    </xf>
    <xf numFmtId="0" fontId="29" fillId="3" borderId="12" xfId="0" applyFont="1" applyFill="1" applyBorder="1" applyAlignment="1">
      <alignment horizontal="center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1" fillId="8" borderId="0" xfId="0" applyFont="1" applyFill="1" applyAlignment="1">
      <alignment vertical="center"/>
    </xf>
    <xf numFmtId="0" fontId="21" fillId="8" borderId="0" xfId="0" applyFont="1" applyFill="1" applyAlignment="1">
      <alignment vertical="center"/>
    </xf>
    <xf numFmtId="167" fontId="16" fillId="3" borderId="23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167" fontId="16" fillId="3" borderId="16" xfId="0" applyNumberFormat="1" applyFont="1" applyFill="1" applyBorder="1" applyAlignment="1" applyProtection="1">
      <alignment horizontal="center" vertical="center"/>
      <protection locked="0"/>
    </xf>
    <xf numFmtId="167" fontId="16" fillId="3" borderId="18" xfId="0" applyNumberFormat="1" applyFont="1" applyFill="1" applyBorder="1" applyAlignment="1" applyProtection="1">
      <alignment horizontal="center" vertical="center"/>
      <protection locked="0"/>
    </xf>
    <xf numFmtId="167" fontId="16" fillId="3" borderId="17" xfId="0" applyNumberFormat="1" applyFont="1" applyFill="1" applyBorder="1" applyAlignment="1" applyProtection="1">
      <alignment horizontal="center" vertical="center"/>
      <protection locked="0"/>
    </xf>
    <xf numFmtId="0" fontId="16" fillId="3" borderId="16" xfId="0" applyFont="1" applyFill="1" applyBorder="1" applyAlignment="1" applyProtection="1">
      <alignment horizontal="center" vertical="center"/>
    </xf>
    <xf numFmtId="0" fontId="16" fillId="3" borderId="18" xfId="0" applyFont="1" applyFill="1" applyBorder="1" applyAlignment="1" applyProtection="1">
      <alignment horizontal="center" vertical="center"/>
    </xf>
    <xf numFmtId="0" fontId="16" fillId="3" borderId="1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26"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AB2F"/>
      <color rgb="FFFFC979"/>
      <color rgb="FFFFDDB7"/>
      <color rgb="FFFFC88B"/>
      <color rgb="FFFFB953"/>
      <color rgb="FFFFBF61"/>
      <color rgb="FFFFCF89"/>
      <color rgb="FFFFDCB4"/>
      <color rgb="FFF69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10580</xdr:colOff>
      <xdr:row>1</xdr:row>
      <xdr:rowOff>42333</xdr:rowOff>
    </xdr:from>
    <xdr:to>
      <xdr:col>7</xdr:col>
      <xdr:colOff>73210</xdr:colOff>
      <xdr:row>2</xdr:row>
      <xdr:rowOff>391833</xdr:rowOff>
    </xdr:to>
    <xdr:pic>
      <xdr:nvPicPr>
        <xdr:cNvPr id="64" name="LOGOTIPO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97" y="116416"/>
          <a:ext cx="2070350" cy="540000"/>
        </a:xfrm>
        <a:prstGeom prst="rect">
          <a:avLst/>
        </a:prstGeom>
        <a:noFill/>
        <a:ln w="9525">
          <a:noFill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30</xdr:col>
      <xdr:colOff>21528</xdr:colOff>
      <xdr:row>1</xdr:row>
      <xdr:rowOff>42334</xdr:rowOff>
    </xdr:from>
    <xdr:to>
      <xdr:col>35</xdr:col>
      <xdr:colOff>84157</xdr:colOff>
      <xdr:row>2</xdr:row>
      <xdr:rowOff>391834</xdr:rowOff>
    </xdr:to>
    <xdr:pic>
      <xdr:nvPicPr>
        <xdr:cNvPr id="65" name="LOGOTIPO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9381" y="120775"/>
          <a:ext cx="2079688" cy="540000"/>
        </a:xfrm>
        <a:prstGeom prst="rect">
          <a:avLst/>
        </a:prstGeom>
        <a:noFill/>
        <a:ln w="9525">
          <a:noFill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381000</xdr:colOff>
          <xdr:row>68</xdr:row>
          <xdr:rowOff>76200</xdr:rowOff>
        </xdr:from>
        <xdr:to>
          <xdr:col>15</xdr:col>
          <xdr:colOff>279400</xdr:colOff>
          <xdr:row>71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Limpar Dados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19</xdr:col>
      <xdr:colOff>235323</xdr:colOff>
      <xdr:row>38</xdr:row>
      <xdr:rowOff>168085</xdr:rowOff>
    </xdr:from>
    <xdr:to>
      <xdr:col>20</xdr:col>
      <xdr:colOff>291352</xdr:colOff>
      <xdr:row>48</xdr:row>
      <xdr:rowOff>78439</xdr:rowOff>
    </xdr:to>
    <xdr:pic>
      <xdr:nvPicPr>
        <xdr:cNvPr id="15" name="PAINEL_CPD_INOX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554" t="33797" r="30358" b="46407"/>
        <a:stretch/>
      </xdr:blipFill>
      <xdr:spPr>
        <a:xfrm rot="16200000">
          <a:off x="6925234" y="7351057"/>
          <a:ext cx="1647266" cy="459440"/>
        </a:xfrm>
        <a:prstGeom prst="rect">
          <a:avLst/>
        </a:prstGeom>
      </xdr:spPr>
    </xdr:pic>
    <xdr:clientData/>
  </xdr:twoCellAnchor>
  <xdr:twoCellAnchor editAs="oneCell">
    <xdr:from>
      <xdr:col>21</xdr:col>
      <xdr:colOff>44824</xdr:colOff>
      <xdr:row>33</xdr:row>
      <xdr:rowOff>112061</xdr:rowOff>
    </xdr:from>
    <xdr:to>
      <xdr:col>24</xdr:col>
      <xdr:colOff>274589</xdr:colOff>
      <xdr:row>48</xdr:row>
      <xdr:rowOff>115017</xdr:rowOff>
    </xdr:to>
    <xdr:pic>
      <xdr:nvPicPr>
        <xdr:cNvPr id="3" name="MODELO_6532-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092" t="6473" r="38576" b="4637"/>
        <a:stretch/>
      </xdr:blipFill>
      <xdr:spPr>
        <a:xfrm>
          <a:off x="8157883" y="6196855"/>
          <a:ext cx="1440000" cy="2625133"/>
        </a:xfrm>
        <a:prstGeom prst="rect">
          <a:avLst/>
        </a:prstGeom>
      </xdr:spPr>
    </xdr:pic>
    <xdr:clientData/>
  </xdr:twoCellAnchor>
  <xdr:twoCellAnchor editAs="oneCell">
    <xdr:from>
      <xdr:col>29</xdr:col>
      <xdr:colOff>85645</xdr:colOff>
      <xdr:row>11</xdr:row>
      <xdr:rowOff>1</xdr:rowOff>
    </xdr:from>
    <xdr:to>
      <xdr:col>43</xdr:col>
      <xdr:colOff>83275</xdr:colOff>
      <xdr:row>48</xdr:row>
      <xdr:rowOff>9082</xdr:rowOff>
    </xdr:to>
    <xdr:pic>
      <xdr:nvPicPr>
        <xdr:cNvPr id="2" name="IMG_FRT_1000_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alphaModFix/>
        </a:blip>
        <a:srcRect l="1437" t="1333" r="1640" b="1337"/>
        <a:stretch/>
      </xdr:blipFill>
      <xdr:spPr>
        <a:xfrm>
          <a:off x="10467895" y="2068287"/>
          <a:ext cx="5274000" cy="6595739"/>
        </a:xfrm>
        <a:prstGeom prst="rect">
          <a:avLst/>
        </a:prstGeom>
      </xdr:spPr>
    </xdr:pic>
    <xdr:clientData/>
  </xdr:twoCellAnchor>
  <xdr:twoCellAnchor editAs="oneCell">
    <xdr:from>
      <xdr:col>44</xdr:col>
      <xdr:colOff>9605</xdr:colOff>
      <xdr:row>18</xdr:row>
      <xdr:rowOff>86445</xdr:rowOff>
    </xdr:from>
    <xdr:to>
      <xdr:col>53</xdr:col>
      <xdr:colOff>59231</xdr:colOff>
      <xdr:row>39</xdr:row>
      <xdr:rowOff>73638</xdr:rowOff>
    </xdr:to>
    <xdr:pic>
      <xdr:nvPicPr>
        <xdr:cNvPr id="26" name="IMG_LAT_1000_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186" t="843" r="1307" b="1995"/>
        <a:stretch/>
      </xdr:blipFill>
      <xdr:spPr>
        <a:xfrm>
          <a:off x="16215712" y="3352159"/>
          <a:ext cx="3629105" cy="3865229"/>
        </a:xfrm>
        <a:prstGeom prst="rect">
          <a:avLst/>
        </a:prstGeom>
      </xdr:spPr>
    </xdr:pic>
    <xdr:clientData/>
  </xdr:twoCellAnchor>
  <xdr:twoCellAnchor editAs="oneCell">
    <xdr:from>
      <xdr:col>20</xdr:col>
      <xdr:colOff>403413</xdr:colOff>
      <xdr:row>33</xdr:row>
      <xdr:rowOff>100851</xdr:rowOff>
    </xdr:from>
    <xdr:to>
      <xdr:col>24</xdr:col>
      <xdr:colOff>382535</xdr:colOff>
      <xdr:row>48</xdr:row>
      <xdr:rowOff>112060</xdr:rowOff>
    </xdr:to>
    <xdr:pic>
      <xdr:nvPicPr>
        <xdr:cNvPr id="6" name="MODELO_6530-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764" t="10788" r="38352" b="9605"/>
        <a:stretch/>
      </xdr:blipFill>
      <xdr:spPr>
        <a:xfrm>
          <a:off x="8101854" y="5804645"/>
          <a:ext cx="1592769" cy="2633386"/>
        </a:xfrm>
        <a:prstGeom prst="rect">
          <a:avLst/>
        </a:prstGeom>
      </xdr:spPr>
    </xdr:pic>
    <xdr:clientData/>
  </xdr:twoCellAnchor>
  <xdr:twoCellAnchor editAs="oneCell">
    <xdr:from>
      <xdr:col>19</xdr:col>
      <xdr:colOff>235325</xdr:colOff>
      <xdr:row>38</xdr:row>
      <xdr:rowOff>190499</xdr:rowOff>
    </xdr:from>
    <xdr:to>
      <xdr:col>20</xdr:col>
      <xdr:colOff>291359</xdr:colOff>
      <xdr:row>48</xdr:row>
      <xdr:rowOff>89643</xdr:rowOff>
    </xdr:to>
    <xdr:pic>
      <xdr:nvPicPr>
        <xdr:cNvPr id="19" name="PAINEL_CPD_AC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368" t="33621" r="30816" b="46583"/>
        <a:stretch/>
      </xdr:blipFill>
      <xdr:spPr>
        <a:xfrm rot="16200000">
          <a:off x="6930844" y="7748863"/>
          <a:ext cx="1636056" cy="459445"/>
        </a:xfrm>
        <a:prstGeom prst="rect">
          <a:avLst/>
        </a:prstGeom>
      </xdr:spPr>
    </xdr:pic>
    <xdr:clientData/>
  </xdr:twoCellAnchor>
  <xdr:twoCellAnchor editAs="oneCell">
    <xdr:from>
      <xdr:col>29</xdr:col>
      <xdr:colOff>68037</xdr:colOff>
      <xdr:row>11</xdr:row>
      <xdr:rowOff>1</xdr:rowOff>
    </xdr:from>
    <xdr:to>
      <xdr:col>43</xdr:col>
      <xdr:colOff>125667</xdr:colOff>
      <xdr:row>47</xdr:row>
      <xdr:rowOff>157683</xdr:rowOff>
    </xdr:to>
    <xdr:pic>
      <xdr:nvPicPr>
        <xdr:cNvPr id="33" name="IMG_FRT_200_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alphaModFix/>
        </a:blip>
        <a:srcRect l="1246" t="1012" r="1010" b="1849"/>
        <a:stretch/>
      </xdr:blipFill>
      <xdr:spPr>
        <a:xfrm>
          <a:off x="10450287" y="2068287"/>
          <a:ext cx="5334000" cy="6531428"/>
        </a:xfrm>
        <a:prstGeom prst="rect">
          <a:avLst/>
        </a:prstGeom>
      </xdr:spPr>
    </xdr:pic>
    <xdr:clientData/>
  </xdr:twoCellAnchor>
  <xdr:twoCellAnchor editAs="oneCell">
    <xdr:from>
      <xdr:col>43</xdr:col>
      <xdr:colOff>380999</xdr:colOff>
      <xdr:row>18</xdr:row>
      <xdr:rowOff>95250</xdr:rowOff>
    </xdr:from>
    <xdr:to>
      <xdr:col>53</xdr:col>
      <xdr:colOff>92048</xdr:colOff>
      <xdr:row>39</xdr:row>
      <xdr:rowOff>81644</xdr:rowOff>
    </xdr:to>
    <xdr:pic>
      <xdr:nvPicPr>
        <xdr:cNvPr id="35" name="IMG_LAT_200_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>
          <a:alphaModFix/>
        </a:blip>
        <a:srcRect l="1081" t="1367" r="1391" b="1559"/>
        <a:stretch/>
      </xdr:blipFill>
      <xdr:spPr>
        <a:xfrm>
          <a:off x="16178892" y="3360964"/>
          <a:ext cx="3687537" cy="3864430"/>
        </a:xfrm>
        <a:prstGeom prst="rect">
          <a:avLst/>
        </a:prstGeom>
      </xdr:spPr>
    </xdr:pic>
    <xdr:clientData/>
  </xdr:twoCellAnchor>
  <xdr:twoCellAnchor editAs="oneCell">
    <xdr:from>
      <xdr:col>21</xdr:col>
      <xdr:colOff>56031</xdr:colOff>
      <xdr:row>34</xdr:row>
      <xdr:rowOff>11206</xdr:rowOff>
    </xdr:from>
    <xdr:to>
      <xdr:col>24</xdr:col>
      <xdr:colOff>285796</xdr:colOff>
      <xdr:row>48</xdr:row>
      <xdr:rowOff>79251</xdr:rowOff>
    </xdr:to>
    <xdr:pic>
      <xdr:nvPicPr>
        <xdr:cNvPr id="22" name="MODELO_6531-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989" t="9062" r="38800" b="7225"/>
        <a:stretch/>
      </xdr:blipFill>
      <xdr:spPr>
        <a:xfrm>
          <a:off x="8169090" y="6219265"/>
          <a:ext cx="1440000" cy="2566957"/>
        </a:xfrm>
        <a:prstGeom prst="rect">
          <a:avLst/>
        </a:prstGeom>
      </xdr:spPr>
    </xdr:pic>
    <xdr:clientData/>
  </xdr:twoCellAnchor>
  <xdr:twoCellAnchor editAs="oneCell">
    <xdr:from>
      <xdr:col>19</xdr:col>
      <xdr:colOff>224117</xdr:colOff>
      <xdr:row>39</xdr:row>
      <xdr:rowOff>22410</xdr:rowOff>
    </xdr:from>
    <xdr:to>
      <xdr:col>20</xdr:col>
      <xdr:colOff>286652</xdr:colOff>
      <xdr:row>48</xdr:row>
      <xdr:rowOff>123166</xdr:rowOff>
    </xdr:to>
    <xdr:pic>
      <xdr:nvPicPr>
        <xdr:cNvPr id="18" name="PAINEL_SPD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7941" y="6801969"/>
          <a:ext cx="465946" cy="1647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67241</xdr:colOff>
      <xdr:row>35</xdr:row>
      <xdr:rowOff>123264</xdr:rowOff>
    </xdr:from>
    <xdr:to>
      <xdr:col>24</xdr:col>
      <xdr:colOff>261006</xdr:colOff>
      <xdr:row>48</xdr:row>
      <xdr:rowOff>112059</xdr:rowOff>
    </xdr:to>
    <xdr:pic>
      <xdr:nvPicPr>
        <xdr:cNvPr id="17" name="MODELO_6531-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53" t="-677" r="36111" b="5819"/>
        <a:stretch/>
      </xdr:blipFill>
      <xdr:spPr>
        <a:xfrm>
          <a:off x="8180300" y="6140823"/>
          <a:ext cx="1404000" cy="2297207"/>
        </a:xfrm>
        <a:prstGeom prst="rect">
          <a:avLst/>
        </a:prstGeom>
      </xdr:spPr>
    </xdr:pic>
    <xdr:clientData/>
  </xdr:twoCellAnchor>
  <xdr:twoCellAnchor editAs="oneCell">
    <xdr:from>
      <xdr:col>21</xdr:col>
      <xdr:colOff>67237</xdr:colOff>
      <xdr:row>35</xdr:row>
      <xdr:rowOff>145680</xdr:rowOff>
    </xdr:from>
    <xdr:to>
      <xdr:col>24</xdr:col>
      <xdr:colOff>297002</xdr:colOff>
      <xdr:row>48</xdr:row>
      <xdr:rowOff>100853</xdr:rowOff>
    </xdr:to>
    <xdr:pic>
      <xdr:nvPicPr>
        <xdr:cNvPr id="5" name="MODELO_6532-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178" r="35662" b="6292"/>
        <a:stretch/>
      </xdr:blipFill>
      <xdr:spPr>
        <a:xfrm>
          <a:off x="8180296" y="6544239"/>
          <a:ext cx="1440000" cy="2263585"/>
        </a:xfrm>
        <a:prstGeom prst="rect">
          <a:avLst/>
        </a:prstGeom>
      </xdr:spPr>
    </xdr:pic>
    <xdr:clientData/>
  </xdr:twoCellAnchor>
  <xdr:twoCellAnchor editAs="oneCell">
    <xdr:from>
      <xdr:col>21</xdr:col>
      <xdr:colOff>44830</xdr:colOff>
      <xdr:row>35</xdr:row>
      <xdr:rowOff>123264</xdr:rowOff>
    </xdr:from>
    <xdr:to>
      <xdr:col>24</xdr:col>
      <xdr:colOff>274595</xdr:colOff>
      <xdr:row>48</xdr:row>
      <xdr:rowOff>112059</xdr:rowOff>
    </xdr:to>
    <xdr:pic>
      <xdr:nvPicPr>
        <xdr:cNvPr id="20" name="MODELO_6530-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178" r="35662" b="6269"/>
        <a:stretch/>
      </xdr:blipFill>
      <xdr:spPr>
        <a:xfrm>
          <a:off x="8157889" y="6140823"/>
          <a:ext cx="1440000" cy="2297207"/>
        </a:xfrm>
        <a:prstGeom prst="rect">
          <a:avLst/>
        </a:prstGeom>
      </xdr:spPr>
    </xdr:pic>
    <xdr:clientData/>
  </xdr:twoCellAnchor>
  <xdr:twoCellAnchor editAs="oneCell">
    <xdr:from>
      <xdr:col>29</xdr:col>
      <xdr:colOff>67235</xdr:colOff>
      <xdr:row>10</xdr:row>
      <xdr:rowOff>179295</xdr:rowOff>
    </xdr:from>
    <xdr:to>
      <xdr:col>43</xdr:col>
      <xdr:colOff>128823</xdr:colOff>
      <xdr:row>48</xdr:row>
      <xdr:rowOff>51685</xdr:rowOff>
    </xdr:to>
    <xdr:pic>
      <xdr:nvPicPr>
        <xdr:cNvPr id="8" name="IMG_FRT_50_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alphaModFix/>
        </a:blip>
        <a:stretch>
          <a:fillRect/>
        </a:stretch>
      </xdr:blipFill>
      <xdr:spPr>
        <a:xfrm>
          <a:off x="10611970" y="2061883"/>
          <a:ext cx="5418000" cy="6696773"/>
        </a:xfrm>
        <a:prstGeom prst="rect">
          <a:avLst/>
        </a:prstGeom>
      </xdr:spPr>
    </xdr:pic>
    <xdr:clientData/>
  </xdr:twoCellAnchor>
  <xdr:twoCellAnchor editAs="oneCell">
    <xdr:from>
      <xdr:col>43</xdr:col>
      <xdr:colOff>358587</xdr:colOff>
      <xdr:row>18</xdr:row>
      <xdr:rowOff>78439</xdr:rowOff>
    </xdr:from>
    <xdr:to>
      <xdr:col>53</xdr:col>
      <xdr:colOff>104469</xdr:colOff>
      <xdr:row>39</xdr:row>
      <xdr:rowOff>113998</xdr:rowOff>
    </xdr:to>
    <xdr:pic>
      <xdr:nvPicPr>
        <xdr:cNvPr id="11" name="IMG_LAT_50_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alphaModFix/>
        </a:blip>
        <a:stretch>
          <a:fillRect/>
        </a:stretch>
      </xdr:blipFill>
      <xdr:spPr>
        <a:xfrm>
          <a:off x="16405411" y="3350557"/>
          <a:ext cx="3780000" cy="3924000"/>
        </a:xfrm>
        <a:prstGeom prst="rect">
          <a:avLst/>
        </a:prstGeom>
      </xdr:spPr>
    </xdr:pic>
    <xdr:clientData/>
  </xdr:twoCellAnchor>
  <xdr:twoCellAnchor editAs="oneCell">
    <xdr:from>
      <xdr:col>30</xdr:col>
      <xdr:colOff>2</xdr:colOff>
      <xdr:row>11</xdr:row>
      <xdr:rowOff>11204</xdr:rowOff>
    </xdr:from>
    <xdr:to>
      <xdr:col>43</xdr:col>
      <xdr:colOff>30417</xdr:colOff>
      <xdr:row>47</xdr:row>
      <xdr:rowOff>168887</xdr:rowOff>
    </xdr:to>
    <xdr:pic>
      <xdr:nvPicPr>
        <xdr:cNvPr id="31" name="IMG_FRT_500_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2002" t="1012" r="2415" b="1849"/>
        <a:stretch/>
      </xdr:blipFill>
      <xdr:spPr>
        <a:xfrm>
          <a:off x="10656796" y="2084292"/>
          <a:ext cx="5274768" cy="6578654"/>
        </a:xfrm>
        <a:prstGeom prst="rect">
          <a:avLst/>
        </a:prstGeom>
      </xdr:spPr>
    </xdr:pic>
    <xdr:clientData/>
  </xdr:twoCellAnchor>
  <xdr:twoCellAnchor editAs="oneCell">
    <xdr:from>
      <xdr:col>43</xdr:col>
      <xdr:colOff>367393</xdr:colOff>
      <xdr:row>18</xdr:row>
      <xdr:rowOff>108857</xdr:rowOff>
    </xdr:from>
    <xdr:to>
      <xdr:col>53</xdr:col>
      <xdr:colOff>78440</xdr:colOff>
      <xdr:row>39</xdr:row>
      <xdr:rowOff>95250</xdr:rowOff>
    </xdr:to>
    <xdr:pic>
      <xdr:nvPicPr>
        <xdr:cNvPr id="32" name="IMG_LAT_500_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>
          <a:alphaModFix/>
        </a:blip>
        <a:srcRect l="1074" t="1371" r="1885" b="1324"/>
        <a:stretch/>
      </xdr:blipFill>
      <xdr:spPr>
        <a:xfrm>
          <a:off x="16165286" y="3374571"/>
          <a:ext cx="3687535" cy="3864429"/>
        </a:xfrm>
        <a:prstGeom prst="rect">
          <a:avLst/>
        </a:prstGeom>
      </xdr:spPr>
    </xdr:pic>
    <xdr:clientData/>
  </xdr:twoCellAnchor>
  <xdr:twoCellAnchor editAs="oneCell">
    <xdr:from>
      <xdr:col>29</xdr:col>
      <xdr:colOff>81643</xdr:colOff>
      <xdr:row>10</xdr:row>
      <xdr:rowOff>176893</xdr:rowOff>
    </xdr:from>
    <xdr:to>
      <xdr:col>43</xdr:col>
      <xdr:colOff>112059</xdr:colOff>
      <xdr:row>48</xdr:row>
      <xdr:rowOff>12806</xdr:rowOff>
    </xdr:to>
    <xdr:pic>
      <xdr:nvPicPr>
        <xdr:cNvPr id="36" name="IMG_FRT_100_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>
          <a:alphaModFix/>
        </a:blip>
        <a:srcRect l="1493" t="809" r="1431" b="837"/>
        <a:stretch/>
      </xdr:blipFill>
      <xdr:spPr>
        <a:xfrm>
          <a:off x="10463893" y="2054679"/>
          <a:ext cx="5306786" cy="6613071"/>
        </a:xfrm>
        <a:prstGeom prst="rect">
          <a:avLst/>
        </a:prstGeom>
      </xdr:spPr>
    </xdr:pic>
    <xdr:clientData/>
  </xdr:twoCellAnchor>
  <xdr:twoCellAnchor editAs="oneCell">
    <xdr:from>
      <xdr:col>43</xdr:col>
      <xdr:colOff>353786</xdr:colOff>
      <xdr:row>18</xdr:row>
      <xdr:rowOff>84043</xdr:rowOff>
    </xdr:from>
    <xdr:to>
      <xdr:col>53</xdr:col>
      <xdr:colOff>102533</xdr:colOff>
      <xdr:row>39</xdr:row>
      <xdr:rowOff>84044</xdr:rowOff>
    </xdr:to>
    <xdr:pic>
      <xdr:nvPicPr>
        <xdr:cNvPr id="37" name="IMG_LAT_100_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>
          <a:alphaModFix/>
        </a:blip>
        <a:srcRect l="720" t="1026" r="671" b="1560"/>
        <a:stretch/>
      </xdr:blipFill>
      <xdr:spPr>
        <a:xfrm>
          <a:off x="16400610" y="3356161"/>
          <a:ext cx="3792390" cy="3888442"/>
        </a:xfrm>
        <a:prstGeom prst="rect">
          <a:avLst/>
        </a:prstGeom>
      </xdr:spPr>
    </xdr:pic>
    <xdr:clientData/>
  </xdr:twoCellAnchor>
  <xdr:twoCellAnchor editAs="oneCell">
    <xdr:from>
      <xdr:col>32</xdr:col>
      <xdr:colOff>36018</xdr:colOff>
      <xdr:row>34</xdr:row>
      <xdr:rowOff>88047</xdr:rowOff>
    </xdr:from>
    <xdr:to>
      <xdr:col>41</xdr:col>
      <xdr:colOff>152943</xdr:colOff>
      <xdr:row>48</xdr:row>
      <xdr:rowOff>32817</xdr:rowOff>
    </xdr:to>
    <xdr:pic>
      <xdr:nvPicPr>
        <xdr:cNvPr id="49" name="IMG_2ESTAGIOS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2355"/>
        <a:stretch/>
      </xdr:blipFill>
      <xdr:spPr bwMode="auto">
        <a:xfrm>
          <a:off x="11230694" y="6296106"/>
          <a:ext cx="3747631" cy="24436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179296</xdr:colOff>
      <xdr:row>33</xdr:row>
      <xdr:rowOff>112060</xdr:rowOff>
    </xdr:from>
    <xdr:to>
      <xdr:col>26</xdr:col>
      <xdr:colOff>100854</xdr:colOff>
      <xdr:row>48</xdr:row>
      <xdr:rowOff>159859</xdr:rowOff>
    </xdr:to>
    <xdr:pic>
      <xdr:nvPicPr>
        <xdr:cNvPr id="27" name="SELECIONE_MODEL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3120" y="5815854"/>
          <a:ext cx="2745440" cy="2669976"/>
        </a:xfrm>
        <a:prstGeom prst="rect">
          <a:avLst/>
        </a:prstGeom>
      </xdr:spPr>
    </xdr:pic>
    <xdr:clientData/>
  </xdr:twoCellAnchor>
  <xdr:twoCellAnchor>
    <xdr:from>
      <xdr:col>29</xdr:col>
      <xdr:colOff>70018</xdr:colOff>
      <xdr:row>5</xdr:row>
      <xdr:rowOff>30415</xdr:rowOff>
    </xdr:from>
    <xdr:to>
      <xdr:col>54</xdr:col>
      <xdr:colOff>81223</xdr:colOff>
      <xdr:row>47</xdr:row>
      <xdr:rowOff>41622</xdr:rowOff>
    </xdr:to>
    <xdr:pic>
      <xdr:nvPicPr>
        <xdr:cNvPr id="28" name="SELECIONE_MODELO_DIM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2268" y="1078165"/>
          <a:ext cx="9917205" cy="7427100"/>
        </a:xfrm>
        <a:prstGeom prst="rect">
          <a:avLst/>
        </a:prstGeom>
      </xdr:spPr>
    </xdr:pic>
    <xdr:clientData/>
  </xdr:twoCellAnchor>
  <xdr:twoCellAnchor>
    <xdr:from>
      <xdr:col>29</xdr:col>
      <xdr:colOff>31216</xdr:colOff>
      <xdr:row>11</xdr:row>
      <xdr:rowOff>97252</xdr:rowOff>
    </xdr:from>
    <xdr:to>
      <xdr:col>55</xdr:col>
      <xdr:colOff>11167</xdr:colOff>
      <xdr:row>40</xdr:row>
      <xdr:rowOff>83643</xdr:rowOff>
    </xdr:to>
    <xdr:pic>
      <xdr:nvPicPr>
        <xdr:cNvPr id="7" name="IMAGEM_PERSPECTIV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3466" y="2165538"/>
          <a:ext cx="9994808" cy="5252355"/>
        </a:xfrm>
        <a:prstGeom prst="rect">
          <a:avLst/>
        </a:prstGeom>
      </xdr:spPr>
    </xdr:pic>
    <xdr:clientData/>
  </xdr:twoCellAnchor>
  <xdr:twoCellAnchor editAs="oneCell">
    <xdr:from>
      <xdr:col>19</xdr:col>
      <xdr:colOff>179293</xdr:colOff>
      <xdr:row>39</xdr:row>
      <xdr:rowOff>11206</xdr:rowOff>
    </xdr:from>
    <xdr:to>
      <xdr:col>20</xdr:col>
      <xdr:colOff>313765</xdr:colOff>
      <xdr:row>48</xdr:row>
      <xdr:rowOff>56030</xdr:rowOff>
    </xdr:to>
    <xdr:pic>
      <xdr:nvPicPr>
        <xdr:cNvPr id="16" name="SEM_PAINEL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3117" y="7171765"/>
          <a:ext cx="537883" cy="15912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88AF89-2897-474D-9425-37DEA8B42E3F}" name="TAB_MAT_CACAM" displayName="TAB_MAT_CACAM" ref="C18:H21" totalsRowShown="0" headerRowDxfId="125" dataDxfId="124">
  <autoFilter ref="C18:H21" xr:uid="{79AFA702-496D-4FA3-B5BB-F550C162F321}"/>
  <sortState xmlns:xlrd2="http://schemas.microsoft.com/office/spreadsheetml/2017/richdata2" ref="C19:E20">
    <sortCondition ref="C18:C20"/>
  </sortState>
  <tableColumns count="6">
    <tableColumn id="1" xr3:uid="{C4A898C3-5460-4CD8-A7E7-22F74A8A92BA}" name="DESCRIÇÃO" dataDxfId="123"/>
    <tableColumn id="2" xr3:uid="{53663835-57A6-4846-987D-11CD9FB8D4B8}" name="MODELOS" dataDxfId="122"/>
    <tableColumn id="3" xr3:uid="{9D0527C7-6CA6-4239-9631-2935E2F302EE}" name="CÓDIGO" dataDxfId="121"/>
    <tableColumn id="4" xr3:uid="{74F0A4A4-89B6-4711-AAC8-6956037B6C33}" name="DESC. SIMP" dataDxfId="120"/>
    <tableColumn id="5" xr3:uid="{362B1F49-68DF-49E3-92EB-678AF6C7B28E}" name="DESC. COMP" dataDxfId="119"/>
    <tableColumn id="6" xr3:uid="{B9DA4DFE-4C13-4791-8EAE-2C6DECE4FA66}" name="CUSTO" dataDxfId="118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F54C95C-0A15-4112-BEA5-174CDF14B492}" name="TAB_FIELDBUS" displayName="TAB_FIELDBUS" ref="C24:H35" totalsRowShown="0" headerRowDxfId="117" dataDxfId="115" headerRowBorderDxfId="116">
  <autoFilter ref="C24:H35" xr:uid="{E795B62B-3BC1-4C9F-8E93-535E60293955}"/>
  <sortState xmlns:xlrd2="http://schemas.microsoft.com/office/spreadsheetml/2017/richdata2" ref="C25:H34">
    <sortCondition ref="C24:C34"/>
  </sortState>
  <tableColumns count="6">
    <tableColumn id="1" xr3:uid="{42AA0C7B-4D80-4C8A-B432-0E80A47B54EF}" name="DESCRIÇÃO" dataDxfId="114"/>
    <tableColumn id="2" xr3:uid="{A58F5912-7223-410D-9643-9E9A406F6F3C}" name="MODELOS" dataDxfId="113"/>
    <tableColumn id="3" xr3:uid="{C0D04184-2004-4943-BBCB-86795256F709}" name="CÓDIGO" dataDxfId="112"/>
    <tableColumn id="4" xr3:uid="{5263923A-9522-471A-9440-9EFE70833649}" name="DESC. SIMP" dataDxfId="111"/>
    <tableColumn id="5" xr3:uid="{BB72897E-0219-4EE1-A87A-DB96CBEF6E7C}" name="DESC. COMP" dataDxfId="110"/>
    <tableColumn id="6" xr3:uid="{A27CE100-267A-48D1-92A0-B167DEE0BAB7}" name="CUSTO" dataDxfId="109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45D628A-499E-4440-AAF7-4A4D78643EDB}" name="TAB_CABO" displayName="TAB_CABO" ref="C38:H47" totalsRowShown="0" headerRowDxfId="108">
  <autoFilter ref="C38:H47" xr:uid="{BB8104CD-C69B-46EF-93C5-E8D5E4D45BAB}"/>
  <sortState xmlns:xlrd2="http://schemas.microsoft.com/office/spreadsheetml/2017/richdata2" ref="C39:E46">
    <sortCondition ref="E38:E46"/>
  </sortState>
  <tableColumns count="6">
    <tableColumn id="1" xr3:uid="{A3DF3EA8-DF7E-42B3-9758-4C7440C35F3F}" name="DESCRIÇÃO" dataDxfId="107"/>
    <tableColumn id="2" xr3:uid="{44C4E07A-5C12-425F-86BB-F8C6483F7C8F}" name="MODELOS" dataDxfId="106"/>
    <tableColumn id="3" xr3:uid="{26DD5A2E-1BF0-4400-81AB-2B91EAA5CF7F}" name="CÓDIGO" dataDxfId="105"/>
    <tableColumn id="4" xr3:uid="{300B3585-D055-43F2-95CE-9356DCE4E2CC}" name="DESC. SIMP" dataDxfId="104"/>
    <tableColumn id="5" xr3:uid="{154C31D8-E2F4-4E50-9AE7-7E94E08A1F2E}" name="DESC. COMP" dataDxfId="103"/>
    <tableColumn id="6" xr3:uid="{6FEFBF1E-B84F-4E74-B764-A9979E1E02A3}" name="CUSTO" dataDxfId="102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2DEBEE6-AE95-4460-BDBF-B990248DB7DD}" name="TAB_AREA" displayName="TAB_AREA" ref="C50:H53" totalsRowShown="0" headerRowDxfId="101">
  <autoFilter ref="C50:H53" xr:uid="{D9575428-9C32-42E2-85CE-DF3D91F4777E}"/>
  <sortState xmlns:xlrd2="http://schemas.microsoft.com/office/spreadsheetml/2017/richdata2" ref="C51:E52">
    <sortCondition ref="C50:C52"/>
  </sortState>
  <tableColumns count="6">
    <tableColumn id="1" xr3:uid="{5344B09B-E342-444B-8E35-27E468098B8F}" name="DESCRIÇÃO" dataDxfId="100"/>
    <tableColumn id="2" xr3:uid="{AF901BFE-2D26-4BDF-835B-659FD6F01D04}" name="MODELOS" dataDxfId="99"/>
    <tableColumn id="3" xr3:uid="{5531EAC1-C7CA-4A6E-8940-AD31FB0F7403}" name="CÓDIGO" dataDxfId="98"/>
    <tableColumn id="4" xr3:uid="{1B5DA8B4-8C46-4F0B-A500-13ED0F6F45E8}" name="DESC. SIMP" dataDxfId="97"/>
    <tableColumn id="5" xr3:uid="{5485432A-7D49-4BE4-976D-E880A8FC48FC}" name="DESC. COMP" dataDxfId="96"/>
    <tableColumn id="6" xr3:uid="{F1024F57-E559-41C1-AE15-4460C3324A2A}" name="CUSTO" dataDxfId="95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1F648A9-7729-47C6-ABC0-AE05BB858A24}" name="TAB_MAT_EST" displayName="TAB_MAT_EST" ref="C11:H14" totalsRowShown="0" headerRowDxfId="94" dataDxfId="93">
  <autoFilter ref="C11:H14" xr:uid="{349F0897-A7B8-4F5A-B2CB-14FA2C5281C6}"/>
  <tableColumns count="6">
    <tableColumn id="1" xr3:uid="{D83A37C4-95B9-4D78-9127-F7BF7B5D926F}" name="DESCRIÇÃO" dataDxfId="92"/>
    <tableColumn id="2" xr3:uid="{07F5B2A0-86CE-4006-9E1F-CE388D975B1E}" name="MODELOS" dataDxfId="91"/>
    <tableColumn id="3" xr3:uid="{97007F9E-6AD6-44C1-A438-D9C133D0AAAA}" name="CÓDIGO" dataDxfId="90"/>
    <tableColumn id="4" xr3:uid="{6913A232-26E5-4330-9B17-A0DBF75CB42B}" name="DESC. SIMP" dataDxfId="89"/>
    <tableColumn id="5" xr3:uid="{8E28A38C-9FE5-4B14-8459-91E86585B505}" name="DESC. COMP" dataDxfId="88"/>
    <tableColumn id="6" xr3:uid="{A4EBE101-9E7A-436E-8414-C74520F43988}" name="CUSTO" dataDxfId="87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962CF3F-B65A-40BD-9AE9-8998618C6CD7}" name="TAB_FIX_PAINEL" displayName="TAB_FIX_PAINEL" ref="C56:H59" totalsRowShown="0" headerRowDxfId="86" dataDxfId="85">
  <autoFilter ref="C56:H59" xr:uid="{4962CF3F-B65A-40BD-9AE9-8998618C6CD7}"/>
  <sortState xmlns:xlrd2="http://schemas.microsoft.com/office/spreadsheetml/2017/richdata2" ref="C57:E58">
    <sortCondition ref="C68:C70"/>
  </sortState>
  <tableColumns count="6">
    <tableColumn id="1" xr3:uid="{CDA3BAC8-8B5D-4DDB-8CA9-9F1256A30591}" name="DESCRIÇÃO" dataDxfId="84"/>
    <tableColumn id="4" xr3:uid="{8D75F8C4-0739-4B6A-B4F8-ED6831CBAFE7}" name="MODELOS" dataDxfId="83"/>
    <tableColumn id="2" xr3:uid="{1299AC7F-5580-456A-9E4B-D767917E84EC}" name="CÓDIGO" dataDxfId="82"/>
    <tableColumn id="3" xr3:uid="{FE8A700D-FCB8-4F6D-AE2A-B41F036FC2F2}" name="DESC. SIMP" dataDxfId="81"/>
    <tableColumn id="5" xr3:uid="{226912F7-C669-4E6F-B1F0-BBEA1AEBF14E}" name="DESC. COMP" dataDxfId="80"/>
    <tableColumn id="6" xr3:uid="{79188EA3-4661-409C-8C86-0A6B5FE72079}" name="CUSTO" dataDxfId="79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2C2E7D2-484F-4E4D-8A9B-935993109A1D}" name="TAB_LAUDO" displayName="TAB_LAUDO" ref="C62:H65" totalsRowShown="0" headerRowDxfId="78" dataDxfId="77">
  <autoFilter ref="C62:H65" xr:uid="{72C2E7D2-484F-4E4D-8A9B-935993109A1D}"/>
  <sortState xmlns:xlrd2="http://schemas.microsoft.com/office/spreadsheetml/2017/richdata2" ref="C63:E64">
    <sortCondition ref="C69:C71"/>
  </sortState>
  <tableColumns count="6">
    <tableColumn id="1" xr3:uid="{2173E4F7-7818-4E62-8E68-B760DCF3414E}" name="DESCRIÇÃO" dataDxfId="76"/>
    <tableColumn id="4" xr3:uid="{0216E6E3-9938-4B35-AFC9-CDFE83C3D9D7}" name="MODELOS" dataDxfId="75"/>
    <tableColumn id="2" xr3:uid="{AFB12185-D877-42AB-8FE9-71B9982349CB}" name="CÓDIGO" dataDxfId="74"/>
    <tableColumn id="3" xr3:uid="{8A0110AF-0009-4E13-968E-03163EF9184D}" name="DESC. SIMP" dataDxfId="73"/>
    <tableColumn id="5" xr3:uid="{95C374C1-48CB-4660-9EE5-6C0631AB040D}" name="DESC. COMP" dataDxfId="72"/>
    <tableColumn id="6" xr3:uid="{9C7E71EC-4033-4036-975F-184D8A112780}" name="CUSTO" dataDxfId="71"/>
  </tableColumns>
  <tableStyleInfo name="TableStyleMedium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5FBD87-7CCC-453E-8BD3-3BADDEBD226C}" name="TAB_TIPO_OP" displayName="TAB_TIPO_OP" ref="C68:H71" totalsRowShown="0" headerRowDxfId="70" dataDxfId="69">
  <autoFilter ref="C68:H71" xr:uid="{205FBD87-7CCC-453E-8BD3-3BADDEBD226C}"/>
  <sortState xmlns:xlrd2="http://schemas.microsoft.com/office/spreadsheetml/2017/richdata2" ref="C69:E70">
    <sortCondition ref="C69:C71"/>
  </sortState>
  <tableColumns count="6">
    <tableColumn id="1" xr3:uid="{FD5DF49F-6291-4530-9F33-5DB02ABB8502}" name="DESCRIÇÃO" dataDxfId="68"/>
    <tableColumn id="4" xr3:uid="{7AE84B21-6461-4D89-9C94-19FAECB9F975}" name="MODELOS" dataDxfId="67"/>
    <tableColumn id="2" xr3:uid="{D3438BDC-EF7B-4A8B-9827-3F3C2C38C216}" name="CÓDIGO" dataDxfId="66"/>
    <tableColumn id="3" xr3:uid="{30A467EE-E296-4677-ADF2-5E16688F9E63}" name="DESC. SIMP" dataDxfId="65"/>
    <tableColumn id="5" xr3:uid="{F5072261-8A35-42DF-A01D-AB8FB724968C}" name="DESC. COMP" dataDxfId="64"/>
    <tableColumn id="6" xr3:uid="{EEB0926C-4D09-4823-BD11-4127168221A2}" name="CUSTO" dataDxfId="63"/>
  </tableColumns>
  <tableStyleInfo name="TableStyleMedium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AC1E8A7-A396-4748-8340-C8C6B69742DE}" name="TAB_CAPACIDADE" displayName="TAB_CAPACIDADE" ref="C74:H80" totalsRowShown="0" headerRowDxfId="62" dataDxfId="61">
  <autoFilter ref="C74:H80" xr:uid="{0AC1E8A7-A396-4748-8340-C8C6B69742DE}"/>
  <sortState xmlns:xlrd2="http://schemas.microsoft.com/office/spreadsheetml/2017/richdata2" ref="C75:F80">
    <sortCondition ref="C74:C80"/>
  </sortState>
  <tableColumns count="6">
    <tableColumn id="1" xr3:uid="{E031D948-3427-4F87-AF2E-302E69F8B4B1}" name="DESCRIÇÃO" dataDxfId="60"/>
    <tableColumn id="4" xr3:uid="{564EDE39-C0C2-4B6D-B457-BAF7E5796C5D}" name="MODELOS" dataDxfId="59"/>
    <tableColumn id="2" xr3:uid="{A5AE301C-278E-4960-9B89-FFC28C29C2E1}" name="CÓDIGO" dataDxfId="58"/>
    <tableColumn id="3" xr3:uid="{40BA795C-7BE0-41CF-A318-7A05C10B3B3F}" name="DESC. SIMP" dataDxfId="57"/>
    <tableColumn id="5" xr3:uid="{81CB8932-EC8A-42F1-BEC9-7D3E6D61D5C1}" name="DESC. COMP" dataDxfId="56"/>
    <tableColumn id="6" xr3:uid="{8C6DB7FF-7AD9-4B64-BD03-A0F40C7FAD19}" name="CUSTO" dataDxfId="55"/>
  </tableColumns>
  <tableStyleInfo name="TableStyleMedium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6D354F7-2809-4EC5-962E-D94CADE40263}" name="TAB_ESTAGIOS" displayName="TAB_ESTAGIOS" ref="C83:H86" totalsRowShown="0" headerRowDxfId="54" dataDxfId="53">
  <autoFilter ref="C83:H86" xr:uid="{96D354F7-2809-4EC5-962E-D94CADE40263}"/>
  <sortState xmlns:xlrd2="http://schemas.microsoft.com/office/spreadsheetml/2017/richdata2" ref="C84:F86">
    <sortCondition ref="C74:C80"/>
  </sortState>
  <tableColumns count="6">
    <tableColumn id="1" xr3:uid="{767EA7A0-ED0B-44CE-8050-A526CD5E9051}" name="DESCRIÇÃO" dataDxfId="52"/>
    <tableColumn id="4" xr3:uid="{3BF7F4C8-925E-4A18-9305-41A4585C00F1}" name="MODELOS" dataDxfId="51"/>
    <tableColumn id="2" xr3:uid="{81504969-0606-4D6D-AA4F-EB481B10FDFA}" name="CÓDIGO" dataDxfId="50"/>
    <tableColumn id="3" xr3:uid="{23D0C6F7-4C16-4B2A-973E-4D67547C4DE9}" name="DESC. SIMP" dataDxfId="49"/>
    <tableColumn id="5" xr3:uid="{2F929A07-2D19-4AC3-8DD8-B31D70CF24F5}" name="DESC. COMP" dataDxfId="48"/>
    <tableColumn id="6" xr3:uid="{0C3311A3-C601-4EB2-B333-A68598D8204C}" name="CUSTO" dataDxfId="47"/>
  </tableColumns>
  <tableStyleInfo name="TableStyleMedium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BF147E2-3B90-4C2C-805C-847F86822152}" name="TAB_MODELO" displayName="TAB_MODELO" ref="C4:H8" totalsRowShown="0" headerRowDxfId="46">
  <autoFilter ref="C4:H8" xr:uid="{9BF147E2-3B90-4C2C-805C-847F86822152}"/>
  <tableColumns count="6">
    <tableColumn id="1" xr3:uid="{FA93BDC3-F657-456E-9928-A0AB945080A4}" name="DESCRIÇÃO" dataDxfId="45"/>
    <tableColumn id="2" xr3:uid="{014955B3-F469-48FA-8D72-D153FEFC3CFB}" name="MODELOS" dataDxfId="44"/>
    <tableColumn id="3" xr3:uid="{E173BE4C-D62D-4ABA-8AC8-D2AE5411BA4B}" name="CÓDIGO" dataDxfId="43"/>
    <tableColumn id="4" xr3:uid="{548E52EF-CAD6-4D73-85A4-20DACAEA3395}" name="DESC. SIMP" dataDxfId="42"/>
    <tableColumn id="5" xr3:uid="{DA5953C2-2C79-4A4D-831D-E81E961B7D86}" name="DESC. COMP" dataDxfId="41"/>
    <tableColumn id="6" xr3:uid="{709A94B3-6816-4EDA-A7BD-26EAEDF78A58}" name="CUSTO" dataDxfId="40"/>
  </tableColumns>
  <tableStyleInfo name="TableStyleMedium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2A51763-853B-43A7-BA0C-7A114D527E49}" name="TAB_CAC_DESC" displayName="TAB_CAC_DESC" ref="C89:H92" totalsRowShown="0" headerRowDxfId="39" dataDxfId="38">
  <autoFilter ref="C89:H92" xr:uid="{52A51763-853B-43A7-BA0C-7A114D527E49}"/>
  <sortState xmlns:xlrd2="http://schemas.microsoft.com/office/spreadsheetml/2017/richdata2" ref="C90:E91">
    <sortCondition ref="C69:C71"/>
  </sortState>
  <tableColumns count="6">
    <tableColumn id="1" xr3:uid="{A8EB21D8-E224-4489-B4B4-F1A449DC986F}" name="DESCRIÇÃO" dataDxfId="37"/>
    <tableColumn id="4" xr3:uid="{9F604F50-19B9-44D5-B41F-6C293A9A310D}" name="MODELOS" dataDxfId="36"/>
    <tableColumn id="2" xr3:uid="{0796E3EC-C786-4E38-BB47-4B43AF6C794B}" name="CÓDIGO" dataDxfId="35"/>
    <tableColumn id="3" xr3:uid="{BBE74134-D27D-4CDC-AA5C-EE8500DDFD38}" name="DESC. SIMP" dataDxfId="34"/>
    <tableColumn id="5" xr3:uid="{E94B5328-0B2C-43FF-B515-4F7308FFAB00}" name="DESC. COMP" dataDxfId="33"/>
    <tableColumn id="6" xr3:uid="{C4204167-424D-4707-BB7E-4CDFEC5A245D}" name="CUSTO" dataDxfId="32"/>
  </tableColumns>
  <tableStyleInfo name="TableStyleMedium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16A6CBB-DCAD-454F-AB98-7FBB7D6F5956}" name="TAB_REVEST" displayName="TAB_REVEST" ref="C95:H99" totalsRowShown="0" headerRowDxfId="31" dataDxfId="30">
  <autoFilter ref="C95:H99" xr:uid="{F16A6CBB-DCAD-454F-AB98-7FBB7D6F5956}"/>
  <sortState xmlns:xlrd2="http://schemas.microsoft.com/office/spreadsheetml/2017/richdata2" ref="C96:E98">
    <sortCondition ref="C69:C71"/>
  </sortState>
  <tableColumns count="6">
    <tableColumn id="1" xr3:uid="{FD114A50-DD4B-4479-9D70-2D082AD2C1BF}" name="DESCRIÇÃO" dataDxfId="29"/>
    <tableColumn id="4" xr3:uid="{033276C7-4D92-4B5D-A48E-7895D5828EA7}" name="MODELOS" dataDxfId="28"/>
    <tableColumn id="2" xr3:uid="{E8104996-05CB-4DBF-96E1-5A5254B30C56}" name="CÓDIGO" dataDxfId="27"/>
    <tableColumn id="3" xr3:uid="{8E6EB4D7-FECA-4E78-A6FF-0F77E971D975}" name="DESC. SIMP" dataDxfId="26"/>
    <tableColumn id="5" xr3:uid="{D41511D2-D587-4CC5-91C0-0EE93BEB6120}" name="DESC. COMP" dataDxfId="25"/>
    <tableColumn id="6" xr3:uid="{0C1EF213-3F4D-457E-A713-593D743E2495}" name="CUSTO" dataDxfId="24"/>
  </tableColumns>
  <tableStyleInfo name="TableStyleMedium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0F49200-B640-410C-B159-F87FF43955A7}" name="TAB_FLUIDEZ" displayName="TAB_FLUIDEZ" ref="C102:H106" totalsRowShown="0" headerRowDxfId="23" dataDxfId="22">
  <autoFilter ref="C102:H106" xr:uid="{60F49200-B640-410C-B159-F87FF43955A7}"/>
  <sortState xmlns:xlrd2="http://schemas.microsoft.com/office/spreadsheetml/2017/richdata2" ref="C103:E104">
    <sortCondition ref="C69:C71"/>
  </sortState>
  <tableColumns count="6">
    <tableColumn id="1" xr3:uid="{F8A403BA-548A-496B-A433-E051CEFD6351}" name="DESCRIÇÃO" dataDxfId="21"/>
    <tableColumn id="4" xr3:uid="{2C47DAE3-DF3B-4B18-8341-971A5F724D0F}" name="MODELOS" dataDxfId="20"/>
    <tableColumn id="2" xr3:uid="{A9D0C6D4-4C8F-4E36-B150-7A7002108544}" name="CÓDIGO" dataDxfId="19"/>
    <tableColumn id="3" xr3:uid="{2432AA12-3D2F-4CF8-AD38-D98FF24661A1}" name="DESC. SIMP" dataDxfId="18"/>
    <tableColumn id="5" xr3:uid="{E396D7DD-73EE-42AF-952E-3637A626F7F7}" name="DESC. COMP" dataDxfId="17"/>
    <tableColumn id="6" xr3:uid="{1921EC1A-E1CB-499A-9FC8-B1B681B68BA2}" name="CUSTO" dataDxfId="16"/>
  </tableColumns>
  <tableStyleInfo name="TableStyleMedium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DB58C6C-082D-4B13-9B5C-87BDD99858DB}" name="TAB_CORROSIVO" displayName="TAB_CORROSIVO" ref="C109:H112" totalsRowShown="0" headerRowDxfId="15" dataDxfId="14">
  <autoFilter ref="C109:H112" xr:uid="{4DB58C6C-082D-4B13-9B5C-87BDD99858DB}"/>
  <sortState xmlns:xlrd2="http://schemas.microsoft.com/office/spreadsheetml/2017/richdata2" ref="C110:E111">
    <sortCondition ref="C69:C71"/>
  </sortState>
  <tableColumns count="6">
    <tableColumn id="1" xr3:uid="{FB1453C3-6D48-4EA9-BBFC-8FA34DE2233C}" name="DESCRIÇÃO" dataDxfId="13"/>
    <tableColumn id="4" xr3:uid="{7E028217-BAEC-44CF-B8E2-D83722D4A1EF}" name="MODELOS" dataDxfId="12"/>
    <tableColumn id="2" xr3:uid="{DE8B7CA9-3081-456E-8E34-D6E3181C367E}" name="CÓDIGO" dataDxfId="11"/>
    <tableColumn id="3" xr3:uid="{D5B0C26D-C7A6-4FD7-B302-0D930499FEC5}" name="DESC. SIMP" dataDxfId="10"/>
    <tableColumn id="5" xr3:uid="{046AAB71-295D-4724-BCE9-9793F376B418}" name="DESC. COMP" dataDxfId="9"/>
    <tableColumn id="6" xr3:uid="{8A0C73C8-6EDD-4F24-ADB3-86A5AFC10963}" name="CUSTO" dataDxfId="8"/>
  </tableColumns>
  <tableStyleInfo name="TableStyleMedium8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13A91B5-DA42-4C0D-9771-44BCDCD07D24}" name="TAB_ABRASIVO" displayName="TAB_ABRASIVO" ref="C115:H118" totalsRowShown="0" headerRowDxfId="7" dataDxfId="6">
  <autoFilter ref="C115:H118" xr:uid="{A13A91B5-DA42-4C0D-9771-44BCDCD07D24}"/>
  <sortState xmlns:xlrd2="http://schemas.microsoft.com/office/spreadsheetml/2017/richdata2" ref="C116:E117">
    <sortCondition ref="C69:C71"/>
  </sortState>
  <tableColumns count="6">
    <tableColumn id="1" xr3:uid="{F2D8F8E6-FE93-4D83-AF8C-DC7B7CA1C037}" name="DESCRIÇÃO" dataDxfId="5"/>
    <tableColumn id="4" xr3:uid="{03E2A6F2-F0CC-4329-9F60-3E77011752A6}" name="MODELOS" dataDxfId="4"/>
    <tableColumn id="2" xr3:uid="{1BF468CC-F52C-4114-9570-48DF8F0ECBF5}" name="CÓDIGO" dataDxfId="3"/>
    <tableColumn id="3" xr3:uid="{2DB27DCB-F88F-42CC-8F57-535BA68A0729}" name="DESC. SIMP" dataDxfId="2"/>
    <tableColumn id="5" xr3:uid="{2A86C444-2B12-4AAC-8288-E78BB703699C}" name="DESC. COMP" dataDxfId="1"/>
    <tableColumn id="6" xr3:uid="{4AD5FA5F-B131-40FD-921D-F5B02AC406DC}" name="CUSTO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4E19B-96D0-4142-8858-520951F935EE}">
  <sheetPr codeName="Planilha1"/>
  <dimension ref="A1:BO129"/>
  <sheetViews>
    <sheetView showGridLines="0" tabSelected="1" topLeftCell="A18" zoomScale="85" zoomScaleNormal="85" workbookViewId="0">
      <selection activeCell="P32" sqref="P32:S32"/>
    </sheetView>
  </sheetViews>
  <sheetFormatPr defaultColWidth="0" defaultRowHeight="14" zeroHeight="1" x14ac:dyDescent="0.3"/>
  <cols>
    <col min="1" max="1" width="1.81640625" style="1" customWidth="1"/>
    <col min="2" max="2" width="1.7265625" style="1" customWidth="1"/>
    <col min="3" max="25" width="6" style="1" customWidth="1"/>
    <col min="26" max="26" width="6" style="3" customWidth="1"/>
    <col min="27" max="27" width="1.7265625" style="1" customWidth="1"/>
    <col min="28" max="29" width="1.81640625" style="1" customWidth="1"/>
    <col min="30" max="30" width="1.7265625" style="1" customWidth="1"/>
    <col min="31" max="54" width="6" style="8" customWidth="1"/>
    <col min="55" max="55" width="1.7265625" style="8" customWidth="1"/>
    <col min="56" max="56" width="1.81640625" style="8" hidden="1" customWidth="1"/>
    <col min="57" max="57" width="8.7265625" style="8" hidden="1" customWidth="1"/>
    <col min="58" max="58" width="4.7265625" style="8" hidden="1" customWidth="1"/>
    <col min="59" max="59" width="8.7265625" style="8" hidden="1" customWidth="1"/>
    <col min="60" max="60" width="4.7265625" style="8" hidden="1" customWidth="1"/>
    <col min="61" max="61" width="8.7265625" style="8" hidden="1" customWidth="1"/>
    <col min="62" max="62" width="4.7265625" style="8" hidden="1" customWidth="1"/>
    <col min="63" max="63" width="8.7265625" style="8" hidden="1" customWidth="1"/>
    <col min="64" max="64" width="4.7265625" style="1" hidden="1" customWidth="1"/>
    <col min="65" max="67" width="9.1796875" style="1" hidden="1" customWidth="1"/>
    <col min="68" max="16384" width="0" style="1" hidden="1"/>
  </cols>
  <sheetData>
    <row r="1" spans="1:66" ht="6" customHeight="1" x14ac:dyDescent="0.3">
      <c r="A1" s="110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136"/>
      <c r="AB1" s="3"/>
      <c r="AC1" s="3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10"/>
    </row>
    <row r="2" spans="1:66" ht="15" customHeight="1" x14ac:dyDescent="0.6">
      <c r="A2" s="110"/>
      <c r="B2" s="2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6" t="s">
        <v>41</v>
      </c>
      <c r="AA2" s="136"/>
      <c r="AB2" s="3"/>
      <c r="AC2" s="3"/>
      <c r="AZ2" s="37"/>
      <c r="BA2" s="37"/>
      <c r="BB2" s="38" t="s">
        <v>42</v>
      </c>
      <c r="BC2" s="110"/>
      <c r="BD2" s="121"/>
      <c r="BE2" s="9"/>
      <c r="BF2" s="9"/>
      <c r="BG2" s="9"/>
      <c r="BH2" s="9"/>
      <c r="BI2" s="9"/>
      <c r="BJ2" s="9"/>
      <c r="BK2" s="9"/>
      <c r="BL2" s="9"/>
      <c r="BM2" s="9"/>
      <c r="BN2" s="9"/>
    </row>
    <row r="3" spans="1:66" ht="36" customHeight="1" thickBot="1" x14ac:dyDescent="0.65">
      <c r="A3" s="110"/>
      <c r="B3" s="26"/>
      <c r="C3" s="27"/>
      <c r="D3" s="27"/>
      <c r="E3" s="109" t="s">
        <v>57</v>
      </c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37"/>
      <c r="AB3" s="3"/>
      <c r="AC3" s="3"/>
      <c r="AD3" s="27"/>
      <c r="AE3" s="1"/>
      <c r="AG3" s="109" t="s">
        <v>58</v>
      </c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25"/>
      <c r="BD3" s="121"/>
      <c r="BE3" s="9"/>
      <c r="BF3" s="9"/>
      <c r="BG3" s="9"/>
      <c r="BH3" s="9"/>
      <c r="BI3" s="9"/>
      <c r="BJ3" s="9"/>
      <c r="BK3" s="9"/>
      <c r="BL3" s="9"/>
      <c r="BM3" s="9"/>
      <c r="BN3" s="9"/>
    </row>
    <row r="4" spans="1:66" ht="9.75" customHeight="1" x14ac:dyDescent="0.3">
      <c r="A4" s="110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3"/>
      <c r="AA4" s="14"/>
      <c r="AB4" s="3"/>
      <c r="AC4" s="3"/>
      <c r="AD4" s="129" t="s">
        <v>95</v>
      </c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1"/>
      <c r="BD4" s="121"/>
    </row>
    <row r="5" spans="1:66" ht="15" customHeight="1" thickBot="1" x14ac:dyDescent="0.35">
      <c r="A5" s="110"/>
      <c r="B5" s="15"/>
      <c r="C5" s="119" t="s">
        <v>43</v>
      </c>
      <c r="D5" s="119"/>
      <c r="E5" s="119"/>
      <c r="F5" s="119"/>
      <c r="G5" s="147"/>
      <c r="H5" s="147"/>
      <c r="I5" s="147"/>
      <c r="J5" s="147"/>
      <c r="K5" s="147"/>
      <c r="L5" s="147"/>
      <c r="M5" s="147"/>
      <c r="N5" s="147"/>
      <c r="O5" s="119" t="s">
        <v>36</v>
      </c>
      <c r="P5" s="119"/>
      <c r="Q5" s="118"/>
      <c r="R5" s="118"/>
      <c r="S5" s="118"/>
      <c r="T5" s="119" t="s">
        <v>35</v>
      </c>
      <c r="U5" s="119"/>
      <c r="V5" s="149"/>
      <c r="W5" s="150"/>
      <c r="X5" s="149"/>
      <c r="Y5" s="149"/>
      <c r="Z5" s="149"/>
      <c r="AA5" s="16"/>
      <c r="AB5" s="3"/>
      <c r="AC5" s="3"/>
      <c r="AD5" s="132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4"/>
      <c r="BD5" s="121"/>
    </row>
    <row r="6" spans="1:66" ht="9.75" customHeight="1" thickBot="1" x14ac:dyDescent="0.35">
      <c r="A6" s="110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23"/>
      <c r="W6" s="24"/>
      <c r="X6" s="24"/>
      <c r="Y6" s="24"/>
      <c r="Z6" s="24"/>
      <c r="AA6" s="19"/>
      <c r="AB6" s="3"/>
      <c r="AC6" s="3"/>
      <c r="AD6" s="75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7"/>
      <c r="BD6" s="121"/>
    </row>
    <row r="7" spans="1:66" ht="9.75" customHeight="1" x14ac:dyDescent="0.3">
      <c r="A7" s="110"/>
      <c r="B7" s="126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123"/>
      <c r="AB7" s="3"/>
      <c r="AC7" s="3"/>
      <c r="AD7" s="39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1"/>
      <c r="BD7" s="121"/>
    </row>
    <row r="8" spans="1:66" ht="16.5" customHeight="1" x14ac:dyDescent="0.3">
      <c r="A8" s="110"/>
      <c r="B8" s="127"/>
      <c r="C8" s="135" t="s">
        <v>39</v>
      </c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22"/>
      <c r="AB8" s="3"/>
      <c r="AC8" s="3"/>
      <c r="AD8" s="39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1"/>
      <c r="BD8" s="121"/>
    </row>
    <row r="9" spans="1:66" ht="15" customHeight="1" x14ac:dyDescent="0.3">
      <c r="A9" s="110"/>
      <c r="B9" s="127"/>
      <c r="C9" s="113" t="s">
        <v>29</v>
      </c>
      <c r="D9" s="113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22"/>
      <c r="AB9" s="3"/>
      <c r="AC9" s="3"/>
      <c r="AD9" s="39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1"/>
      <c r="BD9" s="121"/>
      <c r="BE9" s="20"/>
      <c r="BF9" s="20"/>
      <c r="BG9" s="20"/>
      <c r="BH9" s="20"/>
      <c r="BI9" s="20"/>
      <c r="BJ9" s="20"/>
      <c r="BK9" s="20"/>
    </row>
    <row r="10" spans="1:66" ht="15" customHeight="1" x14ac:dyDescent="0.3">
      <c r="A10" s="110"/>
      <c r="B10" s="127"/>
      <c r="C10" s="120" t="s">
        <v>52</v>
      </c>
      <c r="D10" s="117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93" t="s">
        <v>6</v>
      </c>
      <c r="P10" s="9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22"/>
      <c r="AB10" s="3"/>
      <c r="AC10" s="3"/>
      <c r="AD10" s="39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1"/>
      <c r="BD10" s="121"/>
      <c r="BE10" s="20"/>
      <c r="BF10" s="20"/>
      <c r="BG10" s="20"/>
      <c r="BH10" s="20"/>
      <c r="BI10" s="20"/>
      <c r="BJ10" s="20"/>
      <c r="BK10" s="20"/>
    </row>
    <row r="11" spans="1:66" ht="15" customHeight="1" x14ac:dyDescent="0.3">
      <c r="A11" s="110"/>
      <c r="B11" s="127"/>
      <c r="C11" s="116" t="s">
        <v>45</v>
      </c>
      <c r="D11" s="113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2" t="s">
        <v>46</v>
      </c>
      <c r="P11" s="112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22"/>
      <c r="AB11" s="3"/>
      <c r="AC11" s="3"/>
      <c r="AD11" s="39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1"/>
      <c r="BD11" s="121"/>
      <c r="BE11" s="20"/>
      <c r="BF11" s="20"/>
      <c r="BG11" s="20"/>
      <c r="BH11" s="20"/>
      <c r="BI11" s="20"/>
      <c r="BJ11" s="20"/>
      <c r="BK11" s="20"/>
    </row>
    <row r="12" spans="1:66" ht="15" customHeight="1" x14ac:dyDescent="0.3">
      <c r="A12" s="110"/>
      <c r="B12" s="127"/>
      <c r="C12" s="117" t="s">
        <v>34</v>
      </c>
      <c r="D12" s="117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56" t="s">
        <v>48</v>
      </c>
      <c r="Y12" s="197"/>
      <c r="Z12" s="197"/>
      <c r="AA12" s="122"/>
      <c r="AB12" s="3"/>
      <c r="AC12" s="3"/>
      <c r="AD12" s="39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1"/>
      <c r="BD12" s="121"/>
      <c r="BE12" s="20"/>
      <c r="BF12" s="20"/>
      <c r="BG12" s="20"/>
      <c r="BH12" s="20"/>
      <c r="BI12" s="20"/>
      <c r="BJ12" s="20"/>
      <c r="BK12" s="20"/>
    </row>
    <row r="13" spans="1:66" ht="15" customHeight="1" x14ac:dyDescent="0.3">
      <c r="A13" s="110"/>
      <c r="B13" s="127"/>
      <c r="C13" s="113" t="s">
        <v>49</v>
      </c>
      <c r="D13" s="113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2" t="s">
        <v>54</v>
      </c>
      <c r="P13" s="112"/>
      <c r="Q13" s="111"/>
      <c r="R13" s="111"/>
      <c r="S13" s="111"/>
      <c r="T13" s="111"/>
      <c r="U13" s="111"/>
      <c r="V13" s="111"/>
      <c r="W13" s="111"/>
      <c r="X13" s="57" t="s">
        <v>53</v>
      </c>
      <c r="Y13" s="151"/>
      <c r="Z13" s="151"/>
      <c r="AA13" s="122"/>
      <c r="AB13" s="3"/>
      <c r="AC13" s="3"/>
      <c r="AD13" s="39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1"/>
      <c r="BD13" s="121"/>
      <c r="BE13" s="21"/>
      <c r="BG13" s="21"/>
      <c r="BI13" s="21"/>
      <c r="BK13" s="21"/>
    </row>
    <row r="14" spans="1:66" ht="15" customHeight="1" x14ac:dyDescent="0.3">
      <c r="A14" s="110"/>
      <c r="B14" s="127"/>
      <c r="C14" s="117" t="s">
        <v>30</v>
      </c>
      <c r="D14" s="117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22"/>
      <c r="AB14" s="3"/>
      <c r="AC14" s="3"/>
      <c r="AD14" s="39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1"/>
      <c r="BD14" s="121"/>
      <c r="BE14" s="20"/>
      <c r="BF14" s="20"/>
      <c r="BG14" s="20"/>
      <c r="BH14" s="20"/>
      <c r="BI14" s="20"/>
      <c r="BJ14" s="20"/>
      <c r="BK14" s="20"/>
    </row>
    <row r="15" spans="1:66" ht="15" customHeight="1" x14ac:dyDescent="0.3">
      <c r="A15" s="110"/>
      <c r="B15" s="127"/>
      <c r="C15" s="113" t="s">
        <v>46</v>
      </c>
      <c r="D15" s="113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2" t="s">
        <v>31</v>
      </c>
      <c r="P15" s="112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22"/>
      <c r="AB15" s="3"/>
      <c r="AC15" s="3"/>
      <c r="AD15" s="39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1"/>
      <c r="BD15" s="121"/>
      <c r="BE15" s="22"/>
      <c r="BF15" s="22"/>
      <c r="BG15" s="22"/>
      <c r="BH15" s="22"/>
      <c r="BI15" s="22"/>
      <c r="BJ15" s="22"/>
      <c r="BK15" s="22"/>
    </row>
    <row r="16" spans="1:66" ht="15" customHeight="1" x14ac:dyDescent="0.3">
      <c r="A16" s="110"/>
      <c r="B16" s="127"/>
      <c r="C16" s="117" t="s">
        <v>33</v>
      </c>
      <c r="D16" s="117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93" t="s">
        <v>32</v>
      </c>
      <c r="P16" s="93"/>
      <c r="Q16" s="114"/>
      <c r="R16" s="114"/>
      <c r="S16" s="114"/>
      <c r="T16" s="114"/>
      <c r="U16" s="93" t="s">
        <v>47</v>
      </c>
      <c r="V16" s="93"/>
      <c r="W16" s="114"/>
      <c r="X16" s="114"/>
      <c r="Y16" s="114"/>
      <c r="Z16" s="114"/>
      <c r="AA16" s="122"/>
      <c r="AB16" s="3"/>
      <c r="AC16" s="3"/>
      <c r="AD16" s="39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1"/>
      <c r="BD16" s="121"/>
    </row>
    <row r="17" spans="1:63" ht="9.75" customHeight="1" thickBot="1" x14ac:dyDescent="0.35">
      <c r="A17" s="110"/>
      <c r="B17" s="128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4"/>
      <c r="AB17" s="3"/>
      <c r="AC17" s="3"/>
      <c r="AD17" s="39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1"/>
      <c r="BD17" s="121"/>
    </row>
    <row r="18" spans="1:63" ht="9.75" customHeight="1" x14ac:dyDescent="0.3">
      <c r="A18" s="110"/>
      <c r="B18" s="127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22"/>
      <c r="AB18" s="3"/>
      <c r="AC18" s="3"/>
      <c r="AD18" s="39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1"/>
      <c r="BD18" s="121"/>
    </row>
    <row r="19" spans="1:63" s="29" customFormat="1" ht="16.5" customHeight="1" x14ac:dyDescent="0.35">
      <c r="A19" s="110"/>
      <c r="B19" s="127"/>
      <c r="C19" s="135" t="s">
        <v>44</v>
      </c>
      <c r="D19" s="135"/>
      <c r="E19" s="135"/>
      <c r="F19" s="135"/>
      <c r="G19" s="135"/>
      <c r="H19" s="135"/>
      <c r="I19" s="135"/>
      <c r="J19" s="135"/>
      <c r="K19" s="135"/>
      <c r="L19" s="200" t="s">
        <v>0</v>
      </c>
      <c r="M19" s="200"/>
      <c r="N19" s="200"/>
      <c r="O19" s="200"/>
      <c r="P19" s="164" t="s">
        <v>40</v>
      </c>
      <c r="Q19" s="164"/>
      <c r="R19" s="164"/>
      <c r="S19" s="164"/>
      <c r="AA19" s="122"/>
      <c r="AB19" s="3"/>
      <c r="AC19" s="3"/>
      <c r="AD19" s="39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1"/>
      <c r="BD19" s="121"/>
      <c r="BE19" s="31"/>
      <c r="BF19" s="31"/>
      <c r="BG19" s="31"/>
      <c r="BH19" s="31"/>
      <c r="BI19" s="31"/>
      <c r="BJ19" s="31"/>
      <c r="BK19" s="31"/>
    </row>
    <row r="20" spans="1:63" ht="15" customHeight="1" x14ac:dyDescent="0.3">
      <c r="A20" s="110"/>
      <c r="B20" s="127"/>
      <c r="C20" s="116" t="s">
        <v>59</v>
      </c>
      <c r="D20" s="116"/>
      <c r="E20" s="116"/>
      <c r="F20" s="116"/>
      <c r="G20" s="116"/>
      <c r="H20" s="116"/>
      <c r="I20" s="116"/>
      <c r="J20" s="116"/>
      <c r="K20" s="116"/>
      <c r="L20" s="214" t="s">
        <v>67</v>
      </c>
      <c r="M20" s="215"/>
      <c r="N20" s="215"/>
      <c r="O20" s="215"/>
      <c r="P20" s="205"/>
      <c r="Q20" s="205"/>
      <c r="R20" s="205"/>
      <c r="S20" s="205"/>
      <c r="Z20" s="1"/>
      <c r="AA20" s="122"/>
      <c r="AB20" s="3"/>
      <c r="AC20" s="3"/>
      <c r="AD20" s="39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1"/>
      <c r="BD20" s="121"/>
    </row>
    <row r="21" spans="1:63" ht="15" customHeight="1" x14ac:dyDescent="0.3">
      <c r="A21" s="110"/>
      <c r="B21" s="127"/>
      <c r="C21" s="120" t="s">
        <v>50</v>
      </c>
      <c r="D21" s="120"/>
      <c r="E21" s="120"/>
      <c r="F21" s="120"/>
      <c r="G21" s="120"/>
      <c r="H21" s="120"/>
      <c r="I21" s="120"/>
      <c r="J21" s="120"/>
      <c r="K21" s="120"/>
      <c r="L21" s="160" t="s">
        <v>68</v>
      </c>
      <c r="M21" s="161"/>
      <c r="N21" s="161"/>
      <c r="O21" s="161"/>
      <c r="P21" s="206"/>
      <c r="Q21" s="206"/>
      <c r="R21" s="206"/>
      <c r="S21" s="206"/>
      <c r="T21" s="159" t="s">
        <v>108</v>
      </c>
      <c r="U21" s="159"/>
      <c r="V21" s="159"/>
      <c r="W21" s="159"/>
      <c r="X21" s="159"/>
      <c r="Y21" s="159"/>
      <c r="Z21" s="159"/>
      <c r="AA21" s="122"/>
      <c r="AB21" s="3"/>
      <c r="AC21" s="3"/>
      <c r="AD21" s="39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1"/>
      <c r="BD21" s="121"/>
    </row>
    <row r="22" spans="1:63" ht="15" customHeight="1" x14ac:dyDescent="0.3">
      <c r="A22" s="110"/>
      <c r="B22" s="127"/>
      <c r="C22" s="116" t="s">
        <v>60</v>
      </c>
      <c r="D22" s="116"/>
      <c r="E22" s="116"/>
      <c r="F22" s="116"/>
      <c r="G22" s="116"/>
      <c r="H22" s="116"/>
      <c r="I22" s="116"/>
      <c r="J22" s="116"/>
      <c r="K22" s="116"/>
      <c r="L22" s="204">
        <v>20</v>
      </c>
      <c r="M22" s="204"/>
      <c r="N22" s="204"/>
      <c r="O22" s="204"/>
      <c r="P22" s="207"/>
      <c r="Q22" s="207"/>
      <c r="R22" s="207"/>
      <c r="S22" s="207"/>
      <c r="T22" s="159"/>
      <c r="U22" s="159"/>
      <c r="V22" s="159"/>
      <c r="W22" s="159"/>
      <c r="X22" s="159"/>
      <c r="Y22" s="159"/>
      <c r="Z22" s="159"/>
      <c r="AA22" s="122"/>
      <c r="AB22" s="3"/>
      <c r="AC22" s="3"/>
      <c r="AD22" s="39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1"/>
      <c r="BD22" s="121"/>
    </row>
    <row r="23" spans="1:63" ht="15" customHeight="1" x14ac:dyDescent="0.3">
      <c r="A23" s="110"/>
      <c r="B23" s="127"/>
      <c r="C23" s="120" t="s">
        <v>61</v>
      </c>
      <c r="D23" s="120"/>
      <c r="E23" s="120"/>
      <c r="F23" s="120"/>
      <c r="G23" s="120"/>
      <c r="H23" s="120"/>
      <c r="I23" s="120"/>
      <c r="J23" s="120"/>
      <c r="K23" s="120"/>
      <c r="L23" s="157" t="s">
        <v>69</v>
      </c>
      <c r="M23" s="158"/>
      <c r="N23" s="158"/>
      <c r="O23" s="158"/>
      <c r="P23" s="208"/>
      <c r="Q23" s="208"/>
      <c r="R23" s="208"/>
      <c r="S23" s="208"/>
      <c r="T23" s="159"/>
      <c r="U23" s="159"/>
      <c r="V23" s="159"/>
      <c r="W23" s="159"/>
      <c r="X23" s="159"/>
      <c r="Y23" s="159"/>
      <c r="Z23" s="159"/>
      <c r="AA23" s="122"/>
      <c r="AB23" s="3"/>
      <c r="AC23" s="3"/>
      <c r="AD23" s="39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1"/>
      <c r="BD23" s="121"/>
    </row>
    <row r="24" spans="1:63" ht="15" customHeight="1" x14ac:dyDescent="0.3">
      <c r="A24" s="110"/>
      <c r="B24" s="15"/>
      <c r="C24" s="116" t="s">
        <v>62</v>
      </c>
      <c r="D24" s="116"/>
      <c r="E24" s="116"/>
      <c r="F24" s="116"/>
      <c r="G24" s="116"/>
      <c r="H24" s="116"/>
      <c r="I24" s="116"/>
      <c r="J24" s="116"/>
      <c r="K24" s="116"/>
      <c r="L24" s="153">
        <v>45</v>
      </c>
      <c r="M24" s="153"/>
      <c r="N24" s="153"/>
      <c r="O24" s="153"/>
      <c r="P24" s="139"/>
      <c r="Q24" s="139"/>
      <c r="R24" s="139"/>
      <c r="S24" s="139"/>
      <c r="T24" s="159"/>
      <c r="U24" s="159"/>
      <c r="V24" s="159"/>
      <c r="W24" s="159"/>
      <c r="X24" s="159"/>
      <c r="Y24" s="159"/>
      <c r="Z24" s="159"/>
      <c r="AA24" s="16"/>
      <c r="AB24" s="45"/>
      <c r="AC24" s="3"/>
      <c r="AD24" s="39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1"/>
      <c r="BD24" s="121"/>
      <c r="BK24" s="1"/>
    </row>
    <row r="25" spans="1:63" ht="15" customHeight="1" x14ac:dyDescent="0.3">
      <c r="A25" s="110"/>
      <c r="B25" s="15"/>
      <c r="C25" s="120" t="s">
        <v>63</v>
      </c>
      <c r="D25" s="120"/>
      <c r="E25" s="120"/>
      <c r="F25" s="120"/>
      <c r="G25" s="120"/>
      <c r="H25" s="120"/>
      <c r="I25" s="120"/>
      <c r="J25" s="120"/>
      <c r="K25" s="120"/>
      <c r="L25" s="218">
        <v>50</v>
      </c>
      <c r="M25" s="218"/>
      <c r="N25" s="218"/>
      <c r="O25" s="218"/>
      <c r="P25" s="162"/>
      <c r="Q25" s="162"/>
      <c r="R25" s="162"/>
      <c r="S25" s="162"/>
      <c r="T25" s="159"/>
      <c r="U25" s="159"/>
      <c r="V25" s="159"/>
      <c r="W25" s="159"/>
      <c r="X25" s="159"/>
      <c r="Y25" s="159"/>
      <c r="Z25" s="159"/>
      <c r="AA25" s="16"/>
      <c r="AB25" s="3"/>
      <c r="AC25" s="3"/>
      <c r="AD25" s="39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1"/>
      <c r="BD25" s="121"/>
      <c r="BK25" s="1"/>
    </row>
    <row r="26" spans="1:63" ht="15" customHeight="1" x14ac:dyDescent="0.3">
      <c r="A26" s="110"/>
      <c r="B26" s="15"/>
      <c r="C26" s="116" t="s">
        <v>64</v>
      </c>
      <c r="D26" s="116"/>
      <c r="E26" s="116"/>
      <c r="F26" s="116"/>
      <c r="G26" s="116"/>
      <c r="H26" s="116"/>
      <c r="I26" s="116"/>
      <c r="J26" s="116"/>
      <c r="K26" s="116"/>
      <c r="L26" s="212">
        <v>25</v>
      </c>
      <c r="M26" s="212"/>
      <c r="N26" s="212"/>
      <c r="O26" s="212"/>
      <c r="P26" s="201"/>
      <c r="Q26" s="201"/>
      <c r="R26" s="201"/>
      <c r="S26" s="201"/>
      <c r="T26" s="159"/>
      <c r="U26" s="159"/>
      <c r="V26" s="159"/>
      <c r="W26" s="159"/>
      <c r="X26" s="159"/>
      <c r="Y26" s="159"/>
      <c r="Z26" s="159"/>
      <c r="AA26" s="16"/>
      <c r="AB26" s="3"/>
      <c r="AC26" s="3"/>
      <c r="AD26" s="39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1"/>
      <c r="BD26" s="121"/>
      <c r="BK26" s="1"/>
    </row>
    <row r="27" spans="1:63" ht="15" customHeight="1" x14ac:dyDescent="0.3">
      <c r="A27" s="110"/>
      <c r="B27" s="15"/>
      <c r="C27" s="120" t="s">
        <v>65</v>
      </c>
      <c r="D27" s="120"/>
      <c r="E27" s="120"/>
      <c r="F27" s="120"/>
      <c r="G27" s="120"/>
      <c r="H27" s="120"/>
      <c r="I27" s="120"/>
      <c r="J27" s="120"/>
      <c r="K27" s="120"/>
      <c r="L27" s="154">
        <v>25</v>
      </c>
      <c r="M27" s="154"/>
      <c r="N27" s="154"/>
      <c r="O27" s="154"/>
      <c r="P27" s="140"/>
      <c r="Q27" s="140"/>
      <c r="R27" s="140"/>
      <c r="S27" s="140"/>
      <c r="T27" s="159"/>
      <c r="U27" s="159"/>
      <c r="V27" s="159"/>
      <c r="W27" s="159"/>
      <c r="X27" s="159"/>
      <c r="Y27" s="159"/>
      <c r="Z27" s="159"/>
      <c r="AA27" s="16"/>
      <c r="AB27" s="3"/>
      <c r="AC27" s="3"/>
      <c r="AD27" s="39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1"/>
      <c r="BD27" s="121"/>
      <c r="BK27" s="1"/>
    </row>
    <row r="28" spans="1:63" ht="15" customHeight="1" x14ac:dyDescent="0.3">
      <c r="A28" s="110"/>
      <c r="B28" s="15"/>
      <c r="C28" s="152" t="s">
        <v>66</v>
      </c>
      <c r="D28" s="152"/>
      <c r="E28" s="152"/>
      <c r="F28" s="152"/>
      <c r="G28" s="152"/>
      <c r="H28" s="152"/>
      <c r="I28" s="152"/>
      <c r="J28" s="152"/>
      <c r="K28" s="152"/>
      <c r="L28" s="155" t="s">
        <v>71</v>
      </c>
      <c r="M28" s="156"/>
      <c r="N28" s="156"/>
      <c r="O28" s="156"/>
      <c r="P28" s="141"/>
      <c r="Q28" s="141"/>
      <c r="R28" s="141"/>
      <c r="S28" s="141"/>
      <c r="Z28" s="1"/>
      <c r="AA28" s="16"/>
      <c r="AB28" s="3"/>
      <c r="AC28" s="3"/>
      <c r="AD28" s="39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1"/>
      <c r="BD28" s="121"/>
      <c r="BK28" s="1"/>
    </row>
    <row r="29" spans="1:63" ht="15" customHeight="1" x14ac:dyDescent="0.3">
      <c r="A29" s="110"/>
      <c r="B29" s="15"/>
      <c r="C29" s="120" t="s">
        <v>139</v>
      </c>
      <c r="D29" s="120"/>
      <c r="E29" s="120"/>
      <c r="F29" s="120"/>
      <c r="G29" s="120"/>
      <c r="H29" s="120"/>
      <c r="I29" s="120"/>
      <c r="J29" s="120"/>
      <c r="K29" s="120"/>
      <c r="L29" s="182" t="s">
        <v>70</v>
      </c>
      <c r="M29" s="193"/>
      <c r="N29" s="193"/>
      <c r="O29" s="193"/>
      <c r="P29" s="229" t="s">
        <v>187</v>
      </c>
      <c r="Q29" s="229"/>
      <c r="R29" s="229"/>
      <c r="S29" s="229"/>
      <c r="Z29" s="1"/>
      <c r="AA29" s="16"/>
      <c r="AB29" s="3"/>
      <c r="AC29" s="3"/>
      <c r="AD29" s="39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1"/>
      <c r="BD29" s="121"/>
      <c r="BK29" s="1"/>
    </row>
    <row r="30" spans="1:63" ht="15" customHeight="1" x14ac:dyDescent="0.3">
      <c r="A30" s="110"/>
      <c r="B30" s="15"/>
      <c r="C30" s="152" t="s">
        <v>159</v>
      </c>
      <c r="D30" s="152"/>
      <c r="E30" s="152"/>
      <c r="F30" s="152"/>
      <c r="G30" s="152"/>
      <c r="H30" s="152"/>
      <c r="I30" s="152"/>
      <c r="J30" s="152"/>
      <c r="K30" s="152"/>
      <c r="L30" s="155" t="s">
        <v>93</v>
      </c>
      <c r="M30" s="156"/>
      <c r="N30" s="156"/>
      <c r="O30" s="156"/>
      <c r="P30" s="181" t="s">
        <v>187</v>
      </c>
      <c r="Q30" s="181"/>
      <c r="R30" s="181"/>
      <c r="S30" s="181"/>
      <c r="Z30" s="1"/>
      <c r="AA30" s="16"/>
      <c r="AB30" s="3"/>
      <c r="AC30" s="3"/>
      <c r="AD30" s="39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1"/>
      <c r="BD30" s="121"/>
      <c r="BK30" s="1"/>
    </row>
    <row r="31" spans="1:63" ht="15" customHeight="1" x14ac:dyDescent="0.3">
      <c r="A31" s="110"/>
      <c r="B31" s="15"/>
      <c r="C31" s="88" t="s">
        <v>160</v>
      </c>
      <c r="D31" s="88"/>
      <c r="E31" s="88"/>
      <c r="F31" s="88"/>
      <c r="G31" s="88"/>
      <c r="H31" s="88"/>
      <c r="I31" s="88"/>
      <c r="J31" s="88"/>
      <c r="K31" s="88"/>
      <c r="L31" s="182" t="s">
        <v>93</v>
      </c>
      <c r="M31" s="182"/>
      <c r="N31" s="182"/>
      <c r="O31" s="183"/>
      <c r="P31" s="232" t="s">
        <v>187</v>
      </c>
      <c r="Q31" s="233"/>
      <c r="R31" s="233"/>
      <c r="S31" s="234"/>
      <c r="Z31" s="1"/>
      <c r="AA31" s="16"/>
      <c r="AB31" s="3"/>
      <c r="AC31" s="3"/>
      <c r="AD31" s="39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1"/>
      <c r="BD31" s="121"/>
      <c r="BK31" s="1"/>
    </row>
    <row r="32" spans="1:63" ht="15" customHeight="1" x14ac:dyDescent="0.3">
      <c r="A32" s="110"/>
      <c r="B32" s="15"/>
      <c r="C32" s="152" t="s">
        <v>140</v>
      </c>
      <c r="D32" s="152"/>
      <c r="E32" s="152"/>
      <c r="F32" s="152"/>
      <c r="G32" s="152"/>
      <c r="H32" s="152"/>
      <c r="I32" s="152"/>
      <c r="J32" s="152"/>
      <c r="K32" s="152"/>
      <c r="L32" s="155" t="s">
        <v>72</v>
      </c>
      <c r="M32" s="156"/>
      <c r="N32" s="156"/>
      <c r="O32" s="156"/>
      <c r="P32" s="190" t="s">
        <v>187</v>
      </c>
      <c r="Q32" s="191"/>
      <c r="R32" s="191"/>
      <c r="S32" s="192"/>
      <c r="Z32" s="1"/>
      <c r="AA32" s="16"/>
      <c r="AB32" s="3"/>
      <c r="AC32" s="3"/>
      <c r="AD32" s="39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1"/>
      <c r="BD32" s="121"/>
      <c r="BK32" s="1"/>
    </row>
    <row r="33" spans="1:63" ht="9.75" customHeight="1" thickBot="1" x14ac:dyDescent="0.35">
      <c r="A33" s="110"/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43"/>
      <c r="AA33" s="19"/>
      <c r="AB33" s="3"/>
      <c r="AC33" s="3"/>
      <c r="AD33" s="39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1"/>
      <c r="BD33" s="121"/>
      <c r="BK33" s="1"/>
    </row>
    <row r="34" spans="1:63" ht="9.75" customHeight="1" x14ac:dyDescent="0.3">
      <c r="A34" s="110"/>
      <c r="B34" s="11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14"/>
      <c r="AB34" s="3"/>
      <c r="AC34" s="3"/>
      <c r="AD34" s="39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1"/>
      <c r="BD34" s="121"/>
      <c r="BK34" s="1"/>
    </row>
    <row r="35" spans="1:63" ht="15" customHeight="1" x14ac:dyDescent="0.35">
      <c r="A35" s="110"/>
      <c r="B35" s="15"/>
      <c r="C35" s="135" t="s">
        <v>78</v>
      </c>
      <c r="D35" s="135"/>
      <c r="E35" s="135"/>
      <c r="F35" s="135"/>
      <c r="G35" s="135"/>
      <c r="H35" s="135"/>
      <c r="I35" s="135"/>
      <c r="J35" s="135"/>
      <c r="K35" s="135"/>
      <c r="L35" s="202" t="s">
        <v>0</v>
      </c>
      <c r="M35" s="202"/>
      <c r="N35" s="202"/>
      <c r="O35" s="202"/>
      <c r="P35" s="203" t="s">
        <v>40</v>
      </c>
      <c r="Q35" s="203"/>
      <c r="R35" s="203"/>
      <c r="S35" s="203"/>
      <c r="T35" s="46"/>
      <c r="X35" s="42"/>
      <c r="Y35" s="42"/>
      <c r="Z35" s="10"/>
      <c r="AA35" s="16"/>
      <c r="AB35" s="3"/>
      <c r="AC35" s="3"/>
      <c r="AD35" s="39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1"/>
      <c r="BD35" s="121"/>
      <c r="BK35" s="1"/>
    </row>
    <row r="36" spans="1:63" ht="15" customHeight="1" x14ac:dyDescent="0.35">
      <c r="A36" s="110"/>
      <c r="B36" s="28"/>
      <c r="C36" s="198" t="s">
        <v>79</v>
      </c>
      <c r="D36" s="198"/>
      <c r="E36" s="198"/>
      <c r="F36" s="198"/>
      <c r="G36" s="198"/>
      <c r="H36" s="198"/>
      <c r="I36" s="198"/>
      <c r="J36" s="198"/>
      <c r="K36" s="198"/>
      <c r="L36" s="215" t="s">
        <v>1</v>
      </c>
      <c r="M36" s="215"/>
      <c r="N36" s="215"/>
      <c r="O36" s="215"/>
      <c r="P36" s="190" t="s">
        <v>187</v>
      </c>
      <c r="Q36" s="191"/>
      <c r="R36" s="191"/>
      <c r="S36" s="192"/>
      <c r="T36" s="47"/>
      <c r="U36" s="47"/>
      <c r="X36" s="44"/>
      <c r="Y36" s="44"/>
      <c r="Z36" s="32"/>
      <c r="AA36" s="30"/>
      <c r="AB36" s="3"/>
      <c r="AC36" s="3"/>
      <c r="AD36" s="39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1"/>
      <c r="BD36" s="121"/>
      <c r="BK36" s="1"/>
    </row>
    <row r="37" spans="1:63" ht="15" customHeight="1" x14ac:dyDescent="0.3">
      <c r="A37" s="110"/>
      <c r="B37" s="60"/>
      <c r="C37" s="227" t="s">
        <v>109</v>
      </c>
      <c r="D37" s="228"/>
      <c r="E37" s="228"/>
      <c r="F37" s="228"/>
      <c r="G37" s="228"/>
      <c r="H37" s="228"/>
      <c r="I37" s="228"/>
      <c r="J37" s="228"/>
      <c r="K37" s="228"/>
      <c r="L37" s="182" t="s">
        <v>1</v>
      </c>
      <c r="M37" s="193"/>
      <c r="N37" s="193"/>
      <c r="O37" s="193"/>
      <c r="P37" s="235" t="s">
        <v>187</v>
      </c>
      <c r="Q37" s="236"/>
      <c r="R37" s="236"/>
      <c r="S37" s="237"/>
      <c r="T37" s="61"/>
      <c r="U37" s="61"/>
      <c r="V37" s="61"/>
      <c r="W37" s="61"/>
      <c r="X37" s="62"/>
      <c r="Y37" s="62"/>
      <c r="Z37" s="61"/>
      <c r="AA37" s="63"/>
      <c r="AB37" s="3"/>
      <c r="AC37" s="3"/>
      <c r="AD37" s="39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1"/>
      <c r="BD37" s="121"/>
      <c r="BK37" s="1"/>
    </row>
    <row r="38" spans="1:63" ht="15" customHeight="1" x14ac:dyDescent="0.3">
      <c r="A38" s="110"/>
      <c r="B38" s="60"/>
      <c r="C38" s="198" t="s">
        <v>186</v>
      </c>
      <c r="D38" s="198"/>
      <c r="E38" s="198"/>
      <c r="F38" s="198"/>
      <c r="G38" s="198"/>
      <c r="H38" s="198"/>
      <c r="I38" s="198"/>
      <c r="J38" s="198"/>
      <c r="K38" s="198"/>
      <c r="L38" s="155" t="s">
        <v>165</v>
      </c>
      <c r="M38" s="155"/>
      <c r="N38" s="155"/>
      <c r="O38" s="199"/>
      <c r="P38" s="190" t="s">
        <v>187</v>
      </c>
      <c r="Q38" s="191"/>
      <c r="R38" s="191"/>
      <c r="S38" s="192"/>
      <c r="T38" s="61"/>
      <c r="U38" s="61"/>
      <c r="V38" s="61"/>
      <c r="W38" s="61"/>
      <c r="X38" s="62"/>
      <c r="Y38" s="62"/>
      <c r="Z38" s="61"/>
      <c r="AA38" s="63"/>
      <c r="AB38" s="3"/>
      <c r="AC38" s="3"/>
      <c r="AD38" s="39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1"/>
      <c r="BD38" s="121"/>
      <c r="BK38" s="1"/>
    </row>
    <row r="39" spans="1:63" ht="15" customHeight="1" x14ac:dyDescent="0.3">
      <c r="A39" s="110"/>
      <c r="B39" s="60"/>
      <c r="C39" s="145" t="s">
        <v>81</v>
      </c>
      <c r="D39" s="145"/>
      <c r="E39" s="145"/>
      <c r="F39" s="145"/>
      <c r="G39" s="145"/>
      <c r="H39" s="145"/>
      <c r="I39" s="145"/>
      <c r="J39" s="145"/>
      <c r="K39" s="145"/>
      <c r="L39" s="216" t="s">
        <v>73</v>
      </c>
      <c r="M39" s="216"/>
      <c r="N39" s="216"/>
      <c r="O39" s="217"/>
      <c r="P39" s="142" t="s">
        <v>187</v>
      </c>
      <c r="Q39" s="143"/>
      <c r="R39" s="143"/>
      <c r="S39" s="144"/>
      <c r="T39" s="61"/>
      <c r="U39" s="61"/>
      <c r="V39" s="61"/>
      <c r="W39" s="61"/>
      <c r="X39" s="62"/>
      <c r="Y39" s="62"/>
      <c r="Z39" s="61"/>
      <c r="AA39" s="63"/>
      <c r="AB39" s="3"/>
      <c r="AC39" s="3"/>
      <c r="AD39" s="39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1"/>
      <c r="BD39" s="121"/>
      <c r="BK39" s="1"/>
    </row>
    <row r="40" spans="1:63" x14ac:dyDescent="0.3">
      <c r="A40" s="110"/>
      <c r="B40" s="15"/>
      <c r="C40" s="116" t="s">
        <v>131</v>
      </c>
      <c r="D40" s="116"/>
      <c r="E40" s="116"/>
      <c r="F40" s="116"/>
      <c r="G40" s="116"/>
      <c r="H40" s="116"/>
      <c r="I40" s="116"/>
      <c r="J40" s="116"/>
      <c r="K40" s="116"/>
      <c r="L40" s="209" t="s">
        <v>77</v>
      </c>
      <c r="M40" s="210"/>
      <c r="N40" s="210"/>
      <c r="O40" s="211"/>
      <c r="P40" s="190" t="s">
        <v>187</v>
      </c>
      <c r="Q40" s="191"/>
      <c r="R40" s="191"/>
      <c r="S40" s="192"/>
      <c r="T40" s="47"/>
      <c r="U40" s="47"/>
      <c r="X40" s="44"/>
      <c r="Y40" s="44"/>
      <c r="Z40" s="1"/>
      <c r="AA40" s="16"/>
      <c r="AB40" s="3"/>
      <c r="AC40" s="3"/>
      <c r="AD40" s="15"/>
      <c r="BC40" s="74"/>
      <c r="BD40" s="121"/>
    </row>
    <row r="41" spans="1:63" ht="15" customHeight="1" x14ac:dyDescent="0.35">
      <c r="A41" s="110"/>
      <c r="B41" s="15"/>
      <c r="C41" s="145" t="s">
        <v>84</v>
      </c>
      <c r="D41" s="146"/>
      <c r="E41" s="146"/>
      <c r="F41" s="146"/>
      <c r="G41" s="146"/>
      <c r="H41" s="146"/>
      <c r="I41" s="146"/>
      <c r="J41" s="146"/>
      <c r="K41" s="146"/>
      <c r="L41" s="216" t="s">
        <v>85</v>
      </c>
      <c r="M41" s="216"/>
      <c r="N41" s="216"/>
      <c r="O41" s="217"/>
      <c r="P41" s="142" t="s">
        <v>187</v>
      </c>
      <c r="Q41" s="143"/>
      <c r="R41" s="143"/>
      <c r="S41" s="144"/>
      <c r="T41" s="47"/>
      <c r="U41" s="47"/>
      <c r="V41" s="29"/>
      <c r="W41" s="29"/>
      <c r="X41" s="44"/>
      <c r="Y41" s="44"/>
      <c r="Z41" s="1"/>
      <c r="AA41" s="16"/>
      <c r="AB41" s="3"/>
      <c r="AC41" s="3"/>
      <c r="AD41" s="15"/>
      <c r="BC41" s="74"/>
      <c r="BD41" s="121"/>
      <c r="BE41" s="1"/>
      <c r="BF41" s="1"/>
      <c r="BG41" s="1"/>
      <c r="BH41" s="1"/>
      <c r="BI41" s="1"/>
      <c r="BJ41" s="1"/>
      <c r="BK41" s="1"/>
    </row>
    <row r="42" spans="1:63" s="29" customFormat="1" ht="14.25" customHeight="1" x14ac:dyDescent="0.35">
      <c r="A42" s="110"/>
      <c r="B42" s="15"/>
      <c r="C42" s="116" t="s">
        <v>80</v>
      </c>
      <c r="D42" s="116"/>
      <c r="E42" s="116"/>
      <c r="F42" s="116"/>
      <c r="G42" s="116"/>
      <c r="H42" s="116"/>
      <c r="I42" s="116"/>
      <c r="J42" s="116"/>
      <c r="K42" s="116"/>
      <c r="L42" s="209">
        <v>100</v>
      </c>
      <c r="M42" s="210"/>
      <c r="N42" s="210"/>
      <c r="O42" s="211"/>
      <c r="P42" s="190" t="s">
        <v>187</v>
      </c>
      <c r="Q42" s="191"/>
      <c r="R42" s="191"/>
      <c r="S42" s="192"/>
      <c r="T42" s="47"/>
      <c r="U42" s="47"/>
      <c r="X42" s="44"/>
      <c r="Y42" s="44"/>
      <c r="Z42" s="1"/>
      <c r="AA42" s="16"/>
      <c r="AB42" s="3"/>
      <c r="AC42" s="3"/>
      <c r="AD42" s="28"/>
      <c r="BC42" s="30"/>
      <c r="BD42" s="121"/>
    </row>
    <row r="43" spans="1:63" s="29" customFormat="1" ht="14.25" customHeight="1" x14ac:dyDescent="0.35">
      <c r="A43" s="110"/>
      <c r="B43" s="15"/>
      <c r="C43" s="231" t="s">
        <v>142</v>
      </c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78"/>
      <c r="U43" s="47"/>
      <c r="X43" s="44"/>
      <c r="Y43" s="44"/>
      <c r="Z43" s="1"/>
      <c r="AA43" s="16"/>
      <c r="AB43" s="3"/>
      <c r="AC43" s="3"/>
      <c r="AD43" s="28"/>
      <c r="BC43" s="30"/>
      <c r="BD43" s="121"/>
    </row>
    <row r="44" spans="1:63" s="29" customFormat="1" ht="14.25" customHeight="1" x14ac:dyDescent="0.35">
      <c r="A44" s="110"/>
      <c r="B44" s="15"/>
      <c r="C44" s="231" t="s">
        <v>141</v>
      </c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78"/>
      <c r="U44" s="47"/>
      <c r="X44" s="44"/>
      <c r="Y44" s="44"/>
      <c r="Z44" s="1"/>
      <c r="AA44" s="16"/>
      <c r="AB44" s="3"/>
      <c r="AC44" s="3"/>
      <c r="AD44" s="28"/>
      <c r="BC44" s="30"/>
      <c r="BD44" s="121"/>
    </row>
    <row r="45" spans="1:63" s="29" customFormat="1" ht="14.25" customHeight="1" x14ac:dyDescent="0.35">
      <c r="A45" s="110"/>
      <c r="B45" s="15"/>
      <c r="C45" s="70"/>
      <c r="D45" s="71"/>
      <c r="E45" s="71"/>
      <c r="F45" s="71"/>
      <c r="G45" s="71"/>
      <c r="H45" s="71"/>
      <c r="I45" s="71"/>
      <c r="J45" s="71"/>
      <c r="K45" s="71"/>
      <c r="L45" s="83"/>
      <c r="M45" s="84"/>
      <c r="N45" s="84"/>
      <c r="O45" s="84"/>
      <c r="P45" s="62"/>
      <c r="Q45" s="62"/>
      <c r="R45" s="62"/>
      <c r="S45" s="62"/>
      <c r="T45" s="47"/>
      <c r="U45" s="47"/>
      <c r="X45" s="44"/>
      <c r="Y45" s="44"/>
      <c r="Z45" s="1"/>
      <c r="AA45" s="16"/>
      <c r="AB45" s="3"/>
      <c r="AC45" s="3"/>
      <c r="AD45" s="28"/>
      <c r="BC45" s="30"/>
      <c r="BD45" s="121"/>
    </row>
    <row r="46" spans="1:63" s="29" customFormat="1" ht="14.25" customHeight="1" x14ac:dyDescent="0.35">
      <c r="A46" s="110"/>
      <c r="B46" s="15"/>
      <c r="C46" s="93" t="s">
        <v>102</v>
      </c>
      <c r="D46" s="93"/>
      <c r="E46" s="93"/>
      <c r="F46" s="93"/>
      <c r="G46" s="93"/>
      <c r="H46" s="93"/>
      <c r="I46" s="93"/>
      <c r="J46" s="93"/>
      <c r="K46" s="93"/>
      <c r="L46" s="95" t="str">
        <f>IFERROR(IF(FLUX_PRODUÇÃO="","",((FLUX_PRODUÇÃO/330)/FLUX_PESO_ESP)*1000),"")</f>
        <v/>
      </c>
      <c r="M46" s="95"/>
      <c r="N46" s="95"/>
      <c r="O46" s="95"/>
      <c r="P46" s="95"/>
      <c r="Q46" s="95"/>
      <c r="R46" s="95"/>
      <c r="S46" s="95"/>
      <c r="T46" s="47"/>
      <c r="U46" s="47"/>
      <c r="X46" s="44"/>
      <c r="Y46" s="44"/>
      <c r="Z46" s="1"/>
      <c r="AA46" s="16"/>
      <c r="AB46" s="3"/>
      <c r="AC46" s="3"/>
      <c r="AD46" s="28"/>
      <c r="BC46" s="30"/>
      <c r="BD46" s="121"/>
    </row>
    <row r="47" spans="1:63" s="29" customFormat="1" ht="4.5" customHeight="1" x14ac:dyDescent="0.35">
      <c r="A47" s="110"/>
      <c r="B47" s="15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85"/>
      <c r="Q47" s="85"/>
      <c r="R47" s="85"/>
      <c r="S47" s="85"/>
      <c r="T47" s="47"/>
      <c r="U47" s="47"/>
      <c r="X47" s="44"/>
      <c r="Y47" s="44"/>
      <c r="Z47" s="1"/>
      <c r="AA47" s="16"/>
      <c r="AB47" s="3"/>
      <c r="AC47" s="3"/>
      <c r="AD47" s="28"/>
      <c r="BC47" s="30"/>
      <c r="BD47" s="121"/>
    </row>
    <row r="48" spans="1:63" s="29" customFormat="1" ht="16.5" x14ac:dyDescent="0.35">
      <c r="A48" s="110"/>
      <c r="B48" s="15"/>
      <c r="C48" s="94" t="s">
        <v>101</v>
      </c>
      <c r="D48" s="94"/>
      <c r="E48" s="94"/>
      <c r="F48" s="94"/>
      <c r="G48" s="94"/>
      <c r="H48" s="94"/>
      <c r="I48" s="94"/>
      <c r="J48" s="94"/>
      <c r="K48" s="94"/>
      <c r="L48" s="96" t="str">
        <f>IFERROR(IF(FLUX_PRODUÇÃO="","",
IF(AND(CAPACIDADE_CALCULADA&gt;1,CAPACIDADE_CALCULADA&lt;=50),"50 L/Bat",
IF(AND(CAPACIDADE_CALCULADA&gt;51,CAPACIDADE_CALCULADA&lt;=100),"100 L/Bat",
IF(AND(CAPACIDADE_CALCULADA&gt;101,CAPACIDADE_CALCULADA&lt;=200),"200 L/Bat",
IF(AND(CAPACIDADE_CALCULADA&gt;201,CAPACIDADE_CALCULADA&lt;=500),"500 L/Bat",
IF(AND(CAPACIDADE_CALCULADA&gt;501,CAPACIDADE_CALCULADA&lt;=1000),"1000 L/Bat",
IF(CAPACIDADE_CALCULADA&gt;1001,"Consulte EAP",""))))))),"")</f>
        <v/>
      </c>
      <c r="M48" s="96"/>
      <c r="N48" s="96"/>
      <c r="O48" s="96"/>
      <c r="P48" s="96"/>
      <c r="Q48" s="96"/>
      <c r="R48" s="96"/>
      <c r="S48" s="96"/>
      <c r="T48" s="78"/>
      <c r="U48" s="47"/>
      <c r="X48" s="44"/>
      <c r="Y48" s="44"/>
      <c r="Z48" s="1"/>
      <c r="AA48" s="16"/>
      <c r="AB48" s="3"/>
      <c r="AC48" s="3"/>
      <c r="AD48" s="28"/>
      <c r="BC48" s="30"/>
      <c r="BD48" s="121"/>
    </row>
    <row r="49" spans="1:63" s="29" customFormat="1" ht="16.5" x14ac:dyDescent="0.35">
      <c r="A49" s="110"/>
      <c r="B49" s="15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5"/>
      <c r="Q49" s="85"/>
      <c r="R49" s="85"/>
      <c r="S49" s="85"/>
      <c r="T49" s="78"/>
      <c r="U49" s="47"/>
      <c r="X49" s="44"/>
      <c r="Y49" s="44"/>
      <c r="Z49" s="1"/>
      <c r="AA49" s="16"/>
      <c r="AB49" s="3"/>
      <c r="AC49" s="3"/>
      <c r="AD49" s="230"/>
      <c r="AE49" s="169"/>
      <c r="AF49" s="169"/>
      <c r="AG49" s="169"/>
      <c r="AH49" s="169"/>
      <c r="AI49" s="169"/>
      <c r="AJ49" s="169"/>
      <c r="AK49" s="169"/>
      <c r="AL49" s="169"/>
      <c r="AM49" s="169"/>
      <c r="AN49" s="169"/>
      <c r="AO49" s="169"/>
      <c r="AP49" s="169"/>
      <c r="AQ49" s="169"/>
      <c r="AR49" s="169"/>
      <c r="AS49" s="169"/>
      <c r="AT49" s="169"/>
      <c r="AU49" s="169"/>
      <c r="AV49" s="169"/>
      <c r="AW49" s="169"/>
      <c r="AX49" s="169"/>
      <c r="AY49" s="169"/>
      <c r="AZ49" s="169"/>
      <c r="BA49" s="169"/>
      <c r="BB49" s="169"/>
      <c r="BC49" s="170"/>
      <c r="BD49" s="121"/>
    </row>
    <row r="50" spans="1:63" s="29" customFormat="1" ht="14.25" customHeight="1" x14ac:dyDescent="0.35">
      <c r="A50" s="110"/>
      <c r="B50" s="15"/>
      <c r="C50" s="180" t="s">
        <v>82</v>
      </c>
      <c r="D50" s="180"/>
      <c r="E50" s="180"/>
      <c r="F50" s="180"/>
      <c r="G50" s="180"/>
      <c r="H50" s="180"/>
      <c r="I50" s="180"/>
      <c r="J50" s="180"/>
      <c r="K50" s="180"/>
      <c r="L50" s="163" t="s">
        <v>83</v>
      </c>
      <c r="M50" s="163"/>
      <c r="N50" s="163"/>
      <c r="O50" s="163"/>
      <c r="P50" s="106" t="s">
        <v>187</v>
      </c>
      <c r="Q50" s="107"/>
      <c r="R50" s="107"/>
      <c r="S50" s="108"/>
      <c r="T50" s="47"/>
      <c r="U50" s="47"/>
      <c r="X50" s="44"/>
      <c r="Y50" s="44"/>
      <c r="Z50" s="1"/>
      <c r="AA50" s="16"/>
      <c r="AB50" s="3"/>
      <c r="AC50" s="3"/>
      <c r="AD50" s="79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73"/>
      <c r="BD50" s="121"/>
    </row>
    <row r="51" spans="1:63" s="29" customFormat="1" ht="14.25" customHeight="1" x14ac:dyDescent="0.35">
      <c r="A51" s="110"/>
      <c r="B51" s="15"/>
      <c r="C51" s="70"/>
      <c r="D51" s="71"/>
      <c r="E51" s="71"/>
      <c r="F51" s="71"/>
      <c r="G51" s="71"/>
      <c r="H51" s="71"/>
      <c r="I51" s="71"/>
      <c r="J51" s="71"/>
      <c r="K51" s="71"/>
      <c r="L51" s="72"/>
      <c r="M51" s="72"/>
      <c r="N51" s="72"/>
      <c r="O51" s="72"/>
      <c r="P51" s="44"/>
      <c r="Q51" s="44"/>
      <c r="R51" s="44"/>
      <c r="S51" s="44"/>
      <c r="T51" s="47"/>
      <c r="U51" s="47"/>
      <c r="X51" s="44"/>
      <c r="Y51" s="44"/>
      <c r="Z51" s="1"/>
      <c r="AA51" s="16"/>
      <c r="AB51" s="3"/>
      <c r="AC51" s="3"/>
      <c r="AD51" s="168"/>
      <c r="AE51" s="169"/>
      <c r="AF51" s="169"/>
      <c r="AG51" s="169"/>
      <c r="AH51" s="169"/>
      <c r="AI51" s="169"/>
      <c r="AJ51" s="169"/>
      <c r="AK51" s="169"/>
      <c r="AL51" s="169"/>
      <c r="AM51" s="169"/>
      <c r="AN51" s="169"/>
      <c r="AO51" s="169"/>
      <c r="AP51" s="169"/>
      <c r="AQ51" s="169"/>
      <c r="AR51" s="169"/>
      <c r="AS51" s="169"/>
      <c r="AT51" s="169"/>
      <c r="AU51" s="169"/>
      <c r="AV51" s="169"/>
      <c r="AW51" s="169"/>
      <c r="AX51" s="169"/>
      <c r="AY51" s="169"/>
      <c r="AZ51" s="169"/>
      <c r="BA51" s="169"/>
      <c r="BB51" s="169"/>
      <c r="BC51" s="170"/>
      <c r="BD51" s="121"/>
    </row>
    <row r="52" spans="1:63" ht="15" customHeight="1" thickBot="1" x14ac:dyDescent="0.35">
      <c r="A52" s="110"/>
      <c r="B52" s="15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138"/>
      <c r="W52" s="138"/>
      <c r="X52" s="7"/>
      <c r="Y52" s="7"/>
      <c r="Z52" s="1"/>
      <c r="AA52" s="16"/>
      <c r="AB52" s="3"/>
      <c r="AC52" s="3"/>
      <c r="AD52" s="168"/>
      <c r="AE52" s="169"/>
      <c r="AF52" s="169"/>
      <c r="AG52" s="169"/>
      <c r="AH52" s="169"/>
      <c r="AI52" s="169"/>
      <c r="AJ52" s="169"/>
      <c r="AK52" s="169"/>
      <c r="AL52" s="169"/>
      <c r="AM52" s="169"/>
      <c r="AN52" s="169"/>
      <c r="AO52" s="169"/>
      <c r="AP52" s="169"/>
      <c r="AQ52" s="169"/>
      <c r="AR52" s="169"/>
      <c r="AS52" s="169"/>
      <c r="AT52" s="169"/>
      <c r="AU52" s="169"/>
      <c r="AV52" s="169"/>
      <c r="AW52" s="169"/>
      <c r="AX52" s="169"/>
      <c r="AY52" s="169"/>
      <c r="AZ52" s="169"/>
      <c r="BA52" s="169"/>
      <c r="BB52" s="169"/>
      <c r="BC52" s="170"/>
      <c r="BD52" s="121"/>
      <c r="BE52" s="1"/>
      <c r="BF52" s="1"/>
      <c r="BG52" s="1"/>
      <c r="BH52" s="1"/>
      <c r="BI52" s="1"/>
      <c r="BJ52" s="1"/>
      <c r="BK52" s="1"/>
    </row>
    <row r="53" spans="1:63" ht="15" customHeight="1" thickBot="1" x14ac:dyDescent="0.35">
      <c r="A53" s="110"/>
      <c r="B53" s="15"/>
      <c r="C53" s="194" t="s">
        <v>5</v>
      </c>
      <c r="D53" s="195"/>
      <c r="E53" s="195"/>
      <c r="F53" s="195"/>
      <c r="G53" s="195"/>
      <c r="H53" s="195"/>
      <c r="I53" s="195"/>
      <c r="J53" s="195"/>
      <c r="K53" s="195"/>
      <c r="L53" s="195"/>
      <c r="M53" s="196"/>
      <c r="N53" s="219" t="str">
        <f xml:space="preserve">
IFERROR(_xlfn.CONCAT("BFX",
_xlfn.XLOOKUP(IF(AND(SELEÇÃO_MAT_EST="AÇO CARBONO",SELEÇÃO_MAT_CACAM="AÇO CARBONO"),6530,
IF(AND(SELEÇÃO_MAT_EST="AÇO CARBONO",SELEÇÃO_MAT_CACAM="AÇO INOX 304"),6531,
IF(SELEÇÃO_MAT_EST="AÇO INOX 304",6532,""))),TAB_MODELO[DESCRIÇÃO],TAB_MODELO[CÓDIGO]),
_xlfn.XLOOKUP(SELEÇÃO_REVEST_INTERNO,LISTA_REVEST_INTERNO,TAB_REVEST[CÓDIGO]),
_xlfn.XLOOKUP(IF(SELEÇÃO_CAC_DESCARGA="SIM",3,IF(SELEÇÃO_CAC_DESCARGA="NÃO",2,"")),TAB_ESTAGIOS[DESCRIÇÃO],TAB_ESTAGIOS[CÓDIGO]),
_xlfn.XLOOKUP(FLUX_CAP_SUG,TAB_CAPACIDADE[DESCRIÇÃO],TAB_CAPACIDADE[CÓDIGO]),
_xlfn.XLOOKUP(SELEÇÃO_FIELDBUS,TAB_FIELDBUS[DESCRIÇÃO],TAB_FIELDBUS[CÓDIGO]),
_xlfn.XLOOKUP(SELEÇÃO_FIX_PAINEL,TAB_FIX_PAINEL[DESCRIÇÃO],TAB_FIX_PAINEL[CÓDIGO]),
_xlfn.XLOOKUP(SELEÇÃO_CABO,TAB_CABO[DESCRIÇÃO],TAB_CABO[CÓDIGO]),
_xlfn.XLOOKUP(SELEÇÃO_AREA,TAB_AREA[DESCRIÇÃO],TAB_AREA[CÓDIGO]),
_xlfn.XLOOKUP(SELEÇÃO_LAUDO,TAB_LAUDO[DESCRIÇÃO],TAB_LAUDO[CÓDIGO])),"")</f>
        <v/>
      </c>
      <c r="O53" s="219"/>
      <c r="P53" s="219"/>
      <c r="Q53" s="219"/>
      <c r="R53" s="219"/>
      <c r="S53" s="220"/>
      <c r="U53" s="47"/>
      <c r="X53" s="8"/>
      <c r="Y53" s="8"/>
      <c r="Z53" s="1"/>
      <c r="AA53" s="16"/>
      <c r="AB53" s="3"/>
      <c r="AC53" s="3"/>
      <c r="AD53" s="165"/>
      <c r="AE53" s="166"/>
      <c r="AF53" s="166"/>
      <c r="AG53" s="166"/>
      <c r="AH53" s="166"/>
      <c r="AI53" s="166"/>
      <c r="AJ53" s="166"/>
      <c r="AK53" s="166"/>
      <c r="AL53" s="166"/>
      <c r="AM53" s="166"/>
      <c r="AN53" s="166"/>
      <c r="AO53" s="166"/>
      <c r="AP53" s="166"/>
      <c r="AQ53" s="166"/>
      <c r="AR53" s="166"/>
      <c r="AS53" s="166"/>
      <c r="AT53" s="166"/>
      <c r="AU53" s="166"/>
      <c r="AV53" s="166"/>
      <c r="AW53" s="166"/>
      <c r="AX53" s="166"/>
      <c r="AY53" s="166"/>
      <c r="AZ53" s="166"/>
      <c r="BA53" s="166"/>
      <c r="BB53" s="166"/>
      <c r="BC53" s="167"/>
      <c r="BD53" s="121"/>
      <c r="BE53" s="1"/>
      <c r="BF53" s="1"/>
      <c r="BG53" s="1"/>
      <c r="BH53" s="1"/>
      <c r="BI53" s="1"/>
      <c r="BJ53" s="1"/>
      <c r="BK53" s="1"/>
    </row>
    <row r="54" spans="1:63" ht="15" customHeight="1" thickBot="1" x14ac:dyDescent="0.35">
      <c r="A54" s="110"/>
      <c r="B54" s="15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47"/>
      <c r="U54" s="47"/>
      <c r="X54" s="8"/>
      <c r="Y54" s="8"/>
      <c r="Z54" s="1"/>
      <c r="AA54" s="16"/>
      <c r="AB54" s="3"/>
      <c r="AC54" s="3"/>
      <c r="AD54" s="221" t="s">
        <v>188</v>
      </c>
      <c r="AE54" s="222"/>
      <c r="AF54" s="222"/>
      <c r="AG54" s="222"/>
      <c r="AH54" s="222"/>
      <c r="AI54" s="222"/>
      <c r="AJ54" s="222"/>
      <c r="AK54" s="222"/>
      <c r="AL54" s="222"/>
      <c r="AM54" s="222"/>
      <c r="AN54" s="222"/>
      <c r="AO54" s="222"/>
      <c r="AP54" s="222"/>
      <c r="AQ54" s="222"/>
      <c r="AR54" s="222"/>
      <c r="AS54" s="222"/>
      <c r="AT54" s="222"/>
      <c r="AU54" s="222"/>
      <c r="AV54" s="222"/>
      <c r="AW54" s="222"/>
      <c r="AX54" s="222"/>
      <c r="AY54" s="222"/>
      <c r="AZ54" s="222"/>
      <c r="BA54" s="222"/>
      <c r="BB54" s="222"/>
      <c r="BC54" s="223"/>
      <c r="BD54" s="121"/>
      <c r="BE54" s="1"/>
      <c r="BF54" s="1"/>
      <c r="BG54" s="1"/>
      <c r="BH54" s="1"/>
      <c r="BI54" s="1"/>
      <c r="BJ54" s="1"/>
      <c r="BK54" s="1"/>
    </row>
    <row r="55" spans="1:63" ht="15" customHeight="1" thickBot="1" x14ac:dyDescent="0.35">
      <c r="A55" s="110"/>
      <c r="B55" s="171" t="s">
        <v>37</v>
      </c>
      <c r="C55" s="172"/>
      <c r="D55" s="173"/>
      <c r="E55" s="97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9"/>
      <c r="AB55" s="3"/>
      <c r="AC55" s="3"/>
      <c r="AD55" s="224"/>
      <c r="AE55" s="225"/>
      <c r="AF55" s="225"/>
      <c r="AG55" s="225"/>
      <c r="AH55" s="225"/>
      <c r="AI55" s="225"/>
      <c r="AJ55" s="225"/>
      <c r="AK55" s="225"/>
      <c r="AL55" s="225"/>
      <c r="AM55" s="225"/>
      <c r="AN55" s="225"/>
      <c r="AO55" s="225"/>
      <c r="AP55" s="225"/>
      <c r="AQ55" s="225"/>
      <c r="AR55" s="225"/>
      <c r="AS55" s="225"/>
      <c r="AT55" s="225"/>
      <c r="AU55" s="225"/>
      <c r="AV55" s="225"/>
      <c r="AW55" s="225"/>
      <c r="AX55" s="225"/>
      <c r="AY55" s="225"/>
      <c r="AZ55" s="225"/>
      <c r="BA55" s="225"/>
      <c r="BB55" s="225"/>
      <c r="BC55" s="226"/>
      <c r="BD55" s="121"/>
      <c r="BE55" s="1"/>
      <c r="BF55" s="1"/>
      <c r="BG55" s="1"/>
      <c r="BH55" s="1"/>
      <c r="BI55" s="1"/>
      <c r="BJ55" s="1"/>
      <c r="BK55" s="1"/>
    </row>
    <row r="56" spans="1:63" ht="15" customHeight="1" x14ac:dyDescent="0.3">
      <c r="A56" s="110"/>
      <c r="B56" s="174"/>
      <c r="C56" s="175"/>
      <c r="D56" s="176"/>
      <c r="E56" s="100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2"/>
      <c r="AB56" s="3"/>
      <c r="AC56" s="3"/>
      <c r="AD56" s="168"/>
      <c r="AE56" s="169"/>
      <c r="AF56" s="169"/>
      <c r="AG56" s="169"/>
      <c r="AH56" s="169"/>
      <c r="AI56" s="169"/>
      <c r="AJ56" s="169"/>
      <c r="AK56" s="169"/>
      <c r="AL56" s="169"/>
      <c r="AM56" s="169"/>
      <c r="AN56" s="169"/>
      <c r="AO56" s="169"/>
      <c r="AP56" s="169"/>
      <c r="AQ56" s="169"/>
      <c r="AR56" s="169"/>
      <c r="AS56" s="169"/>
      <c r="AT56" s="169"/>
      <c r="AU56" s="169"/>
      <c r="AV56" s="169"/>
      <c r="AW56" s="169"/>
      <c r="AX56" s="169"/>
      <c r="AY56" s="169"/>
      <c r="AZ56" s="169"/>
      <c r="BA56" s="169"/>
      <c r="BB56" s="169"/>
      <c r="BC56" s="170"/>
      <c r="BD56" s="121"/>
      <c r="BE56" s="1"/>
      <c r="BF56" s="1"/>
      <c r="BG56" s="1"/>
      <c r="BH56" s="1"/>
      <c r="BI56" s="1"/>
      <c r="BJ56" s="1"/>
      <c r="BK56" s="1"/>
    </row>
    <row r="57" spans="1:63" ht="15" customHeight="1" x14ac:dyDescent="0.3">
      <c r="A57" s="110"/>
      <c r="B57" s="174"/>
      <c r="C57" s="175"/>
      <c r="D57" s="176"/>
      <c r="E57" s="100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2"/>
      <c r="AB57" s="3"/>
      <c r="AC57" s="3"/>
      <c r="AD57" s="168"/>
      <c r="AE57" s="169"/>
      <c r="AF57" s="169"/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169"/>
      <c r="AR57" s="169"/>
      <c r="AS57" s="169"/>
      <c r="AT57" s="169"/>
      <c r="AU57" s="169"/>
      <c r="AV57" s="169"/>
      <c r="AW57" s="169"/>
      <c r="AX57" s="169"/>
      <c r="AY57" s="169"/>
      <c r="AZ57" s="169"/>
      <c r="BA57" s="169"/>
      <c r="BB57" s="169"/>
      <c r="BC57" s="170"/>
      <c r="BD57" s="121"/>
      <c r="BE57" s="1"/>
      <c r="BF57" s="1"/>
      <c r="BG57" s="1"/>
      <c r="BH57" s="1"/>
      <c r="BI57" s="1"/>
      <c r="BJ57" s="1"/>
      <c r="BK57" s="1"/>
    </row>
    <row r="58" spans="1:63" ht="15" customHeight="1" x14ac:dyDescent="0.3">
      <c r="A58" s="110"/>
      <c r="B58" s="174"/>
      <c r="C58" s="175"/>
      <c r="D58" s="176"/>
      <c r="E58" s="100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2"/>
      <c r="AB58" s="3"/>
      <c r="AC58" s="3"/>
      <c r="AD58" s="168"/>
      <c r="AE58" s="169"/>
      <c r="AF58" s="169"/>
      <c r="AG58" s="169"/>
      <c r="AH58" s="169"/>
      <c r="AI58" s="169"/>
      <c r="AJ58" s="169"/>
      <c r="AK58" s="169"/>
      <c r="AL58" s="169"/>
      <c r="AM58" s="169"/>
      <c r="AN58" s="169"/>
      <c r="AO58" s="169"/>
      <c r="AP58" s="169"/>
      <c r="AQ58" s="169"/>
      <c r="AR58" s="169"/>
      <c r="AS58" s="169"/>
      <c r="AT58" s="169"/>
      <c r="AU58" s="169"/>
      <c r="AV58" s="169"/>
      <c r="AW58" s="169"/>
      <c r="AX58" s="169"/>
      <c r="AY58" s="169"/>
      <c r="AZ58" s="169"/>
      <c r="BA58" s="169"/>
      <c r="BB58" s="169"/>
      <c r="BC58" s="170"/>
      <c r="BD58" s="121"/>
      <c r="BE58" s="1"/>
      <c r="BF58" s="1"/>
      <c r="BG58" s="1"/>
      <c r="BH58" s="1"/>
      <c r="BI58" s="1"/>
      <c r="BJ58" s="1"/>
      <c r="BK58" s="1"/>
    </row>
    <row r="59" spans="1:63" ht="14.25" customHeight="1" x14ac:dyDescent="0.3">
      <c r="A59" s="110"/>
      <c r="B59" s="174"/>
      <c r="C59" s="175"/>
      <c r="D59" s="176"/>
      <c r="E59" s="100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2"/>
      <c r="AB59" s="3"/>
      <c r="AC59" s="3"/>
      <c r="AD59" s="168"/>
      <c r="AE59" s="169"/>
      <c r="AF59" s="169"/>
      <c r="AG59" s="169"/>
      <c r="AH59" s="169"/>
      <c r="AI59" s="169"/>
      <c r="AJ59" s="169"/>
      <c r="AK59" s="169"/>
      <c r="AL59" s="169"/>
      <c r="AM59" s="169"/>
      <c r="AN59" s="169"/>
      <c r="AO59" s="169"/>
      <c r="AP59" s="169"/>
      <c r="AQ59" s="169"/>
      <c r="AR59" s="169"/>
      <c r="AS59" s="169"/>
      <c r="AT59" s="169"/>
      <c r="AU59" s="169"/>
      <c r="AV59" s="169"/>
      <c r="AW59" s="169"/>
      <c r="AX59" s="169"/>
      <c r="AY59" s="169"/>
      <c r="AZ59" s="169"/>
      <c r="BA59" s="169"/>
      <c r="BB59" s="169"/>
      <c r="BC59" s="170"/>
      <c r="BD59" s="121"/>
      <c r="BE59" s="1"/>
      <c r="BF59" s="1"/>
      <c r="BG59" s="1"/>
      <c r="BH59" s="1"/>
      <c r="BI59" s="1"/>
      <c r="BJ59" s="1"/>
      <c r="BK59" s="1"/>
    </row>
    <row r="60" spans="1:63" ht="14.25" customHeight="1" x14ac:dyDescent="0.3">
      <c r="A60" s="110"/>
      <c r="B60" s="174"/>
      <c r="C60" s="175"/>
      <c r="D60" s="176"/>
      <c r="E60" s="100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2"/>
      <c r="AB60" s="3"/>
      <c r="AC60" s="3"/>
      <c r="AD60" s="168"/>
      <c r="AE60" s="169"/>
      <c r="AF60" s="169"/>
      <c r="AG60" s="169"/>
      <c r="AH60" s="169"/>
      <c r="AI60" s="169"/>
      <c r="AJ60" s="169"/>
      <c r="AK60" s="169"/>
      <c r="AL60" s="169"/>
      <c r="AM60" s="169"/>
      <c r="AN60" s="169"/>
      <c r="AO60" s="169"/>
      <c r="AP60" s="169"/>
      <c r="AQ60" s="169"/>
      <c r="AR60" s="169"/>
      <c r="AS60" s="169"/>
      <c r="AT60" s="169"/>
      <c r="AU60" s="169"/>
      <c r="AV60" s="169"/>
      <c r="AW60" s="169"/>
      <c r="AX60" s="169"/>
      <c r="AY60" s="169"/>
      <c r="AZ60" s="169"/>
      <c r="BA60" s="169"/>
      <c r="BB60" s="169"/>
      <c r="BC60" s="170"/>
      <c r="BD60" s="121"/>
      <c r="BE60" s="1"/>
      <c r="BF60" s="1"/>
      <c r="BG60" s="1"/>
      <c r="BH60" s="1"/>
      <c r="BI60" s="1"/>
      <c r="BJ60" s="1"/>
      <c r="BK60" s="1"/>
    </row>
    <row r="61" spans="1:63" ht="15" customHeight="1" x14ac:dyDescent="0.3">
      <c r="A61" s="110"/>
      <c r="B61" s="174"/>
      <c r="C61" s="175"/>
      <c r="D61" s="176"/>
      <c r="E61" s="100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2"/>
      <c r="AB61" s="3"/>
      <c r="AC61" s="3"/>
      <c r="AD61" s="168"/>
      <c r="AE61" s="169"/>
      <c r="AF61" s="169"/>
      <c r="AG61" s="169"/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69"/>
      <c r="AT61" s="169"/>
      <c r="AU61" s="169"/>
      <c r="AV61" s="169"/>
      <c r="AW61" s="169"/>
      <c r="AX61" s="169"/>
      <c r="AY61" s="169"/>
      <c r="AZ61" s="169"/>
      <c r="BA61" s="169"/>
      <c r="BB61" s="169"/>
      <c r="BC61" s="170"/>
      <c r="BD61" s="121"/>
      <c r="BE61" s="1"/>
      <c r="BF61" s="1"/>
      <c r="BG61" s="1"/>
      <c r="BH61" s="1"/>
      <c r="BI61" s="1"/>
      <c r="BJ61" s="1"/>
      <c r="BK61" s="1"/>
    </row>
    <row r="62" spans="1:63" ht="15" customHeight="1" x14ac:dyDescent="0.3">
      <c r="A62" s="110"/>
      <c r="B62" s="174"/>
      <c r="C62" s="175"/>
      <c r="D62" s="176"/>
      <c r="E62" s="100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2"/>
      <c r="AB62" s="3"/>
      <c r="AC62" s="3"/>
      <c r="AD62" s="168"/>
      <c r="AE62" s="169"/>
      <c r="AF62" s="169"/>
      <c r="AG62" s="169"/>
      <c r="AH62" s="169"/>
      <c r="AI62" s="169"/>
      <c r="AJ62" s="169"/>
      <c r="AK62" s="169"/>
      <c r="AL62" s="169"/>
      <c r="AM62" s="169"/>
      <c r="AN62" s="169"/>
      <c r="AO62" s="169"/>
      <c r="AP62" s="169"/>
      <c r="AQ62" s="169"/>
      <c r="AR62" s="169"/>
      <c r="AS62" s="169"/>
      <c r="AT62" s="169"/>
      <c r="AU62" s="169"/>
      <c r="AV62" s="169"/>
      <c r="AW62" s="169"/>
      <c r="AX62" s="169"/>
      <c r="AY62" s="169"/>
      <c r="AZ62" s="169"/>
      <c r="BA62" s="169"/>
      <c r="BB62" s="169"/>
      <c r="BC62" s="170"/>
      <c r="BD62" s="121"/>
      <c r="BE62" s="1"/>
      <c r="BF62" s="1"/>
      <c r="BG62" s="1"/>
      <c r="BH62" s="1"/>
      <c r="BI62" s="1"/>
      <c r="BJ62" s="1"/>
      <c r="BK62" s="1"/>
    </row>
    <row r="63" spans="1:63" ht="15" customHeight="1" x14ac:dyDescent="0.3">
      <c r="A63" s="110"/>
      <c r="B63" s="174"/>
      <c r="C63" s="175"/>
      <c r="D63" s="176"/>
      <c r="E63" s="100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2"/>
      <c r="AB63" s="3"/>
      <c r="AC63" s="3"/>
      <c r="AD63" s="168"/>
      <c r="AE63" s="169"/>
      <c r="AF63" s="169"/>
      <c r="AG63" s="169"/>
      <c r="AH63" s="169"/>
      <c r="AI63" s="169"/>
      <c r="AJ63" s="169"/>
      <c r="AK63" s="169"/>
      <c r="AL63" s="169"/>
      <c r="AM63" s="169"/>
      <c r="AN63" s="169"/>
      <c r="AO63" s="169"/>
      <c r="AP63" s="169"/>
      <c r="AQ63" s="169"/>
      <c r="AR63" s="169"/>
      <c r="AS63" s="169"/>
      <c r="AT63" s="169"/>
      <c r="AU63" s="169"/>
      <c r="AV63" s="169"/>
      <c r="AW63" s="169"/>
      <c r="AX63" s="169"/>
      <c r="AY63" s="169"/>
      <c r="AZ63" s="169"/>
      <c r="BA63" s="169"/>
      <c r="BB63" s="169"/>
      <c r="BC63" s="170"/>
      <c r="BD63" s="121"/>
      <c r="BE63" s="1"/>
      <c r="BF63" s="1"/>
      <c r="BG63" s="1"/>
      <c r="BH63" s="1"/>
      <c r="BI63" s="1"/>
      <c r="BJ63" s="1"/>
      <c r="BK63" s="1"/>
    </row>
    <row r="64" spans="1:63" s="61" customFormat="1" ht="15" customHeight="1" thickBot="1" x14ac:dyDescent="0.35">
      <c r="A64" s="110"/>
      <c r="B64" s="174"/>
      <c r="C64" s="175"/>
      <c r="D64" s="176"/>
      <c r="E64" s="100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2"/>
      <c r="AB64" s="64"/>
      <c r="AC64" s="64"/>
      <c r="AD64" s="165"/>
      <c r="AE64" s="166"/>
      <c r="AF64" s="166"/>
      <c r="AG64" s="166"/>
      <c r="AH64" s="166"/>
      <c r="AI64" s="166"/>
      <c r="AJ64" s="166"/>
      <c r="AK64" s="166"/>
      <c r="AL64" s="166"/>
      <c r="AM64" s="166"/>
      <c r="AN64" s="166"/>
      <c r="AO64" s="166"/>
      <c r="AP64" s="166"/>
      <c r="AQ64" s="166"/>
      <c r="AR64" s="166"/>
      <c r="AS64" s="166"/>
      <c r="AT64" s="166"/>
      <c r="AU64" s="166"/>
      <c r="AV64" s="166"/>
      <c r="AW64" s="166"/>
      <c r="AX64" s="166"/>
      <c r="AY64" s="166"/>
      <c r="AZ64" s="166"/>
      <c r="BA64" s="166"/>
      <c r="BB64" s="166"/>
      <c r="BC64" s="167"/>
      <c r="BD64" s="121"/>
      <c r="BE64" s="22"/>
      <c r="BF64" s="22"/>
      <c r="BG64" s="22"/>
      <c r="BH64" s="22"/>
      <c r="BI64" s="22"/>
    </row>
    <row r="65" spans="1:63" ht="15" customHeight="1" x14ac:dyDescent="0.3">
      <c r="A65" s="110"/>
      <c r="B65" s="174"/>
      <c r="C65" s="175"/>
      <c r="D65" s="176"/>
      <c r="E65" s="100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2"/>
      <c r="AB65" s="3"/>
      <c r="AC65" s="3"/>
      <c r="AD65" s="184" t="s">
        <v>51</v>
      </c>
      <c r="AE65" s="185"/>
      <c r="AF65" s="185"/>
      <c r="AG65" s="185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9"/>
      <c r="BD65" s="121"/>
    </row>
    <row r="66" spans="1:63" ht="16.5" customHeight="1" x14ac:dyDescent="0.3">
      <c r="A66" s="110"/>
      <c r="B66" s="174"/>
      <c r="C66" s="175"/>
      <c r="D66" s="176"/>
      <c r="E66" s="100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2"/>
      <c r="AB66" s="3"/>
      <c r="AC66" s="3"/>
      <c r="AD66" s="186"/>
      <c r="AE66" s="187"/>
      <c r="AF66" s="187"/>
      <c r="AG66" s="187"/>
      <c r="AH66" s="213" t="s">
        <v>99</v>
      </c>
      <c r="AI66" s="213"/>
      <c r="AJ66" s="213"/>
      <c r="AK66" s="213"/>
      <c r="AL66" s="213"/>
      <c r="AM66" s="213"/>
      <c r="AN66" s="213"/>
      <c r="AO66" s="213"/>
      <c r="AP66" s="213"/>
      <c r="AQ66" s="213"/>
      <c r="AR66" s="213"/>
      <c r="AS66" s="213"/>
      <c r="AT66" s="213"/>
      <c r="AU66" s="213"/>
      <c r="AV66" s="213"/>
      <c r="AW66" s="213"/>
      <c r="AX66" s="213"/>
      <c r="AY66" s="213"/>
      <c r="AZ66" s="213"/>
      <c r="BA66" s="213"/>
      <c r="BB66" s="213"/>
      <c r="BC66" s="50"/>
      <c r="BD66" s="121"/>
    </row>
    <row r="67" spans="1:63" ht="16.5" customHeight="1" x14ac:dyDescent="0.3">
      <c r="A67" s="110"/>
      <c r="B67" s="174"/>
      <c r="C67" s="175"/>
      <c r="D67" s="176"/>
      <c r="E67" s="100"/>
      <c r="F67" s="101"/>
      <c r="G67" s="101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2"/>
      <c r="AB67" s="3"/>
      <c r="AC67" s="3"/>
      <c r="AD67" s="186"/>
      <c r="AE67" s="187"/>
      <c r="AF67" s="187"/>
      <c r="AG67" s="187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3"/>
      <c r="AT67" s="213"/>
      <c r="AU67" s="213"/>
      <c r="AV67" s="213"/>
      <c r="AW67" s="213"/>
      <c r="AX67" s="213"/>
      <c r="AY67" s="213"/>
      <c r="AZ67" s="213"/>
      <c r="BA67" s="213"/>
      <c r="BB67" s="213"/>
      <c r="BC67" s="50"/>
      <c r="BD67" s="121"/>
    </row>
    <row r="68" spans="1:63" ht="16.5" customHeight="1" thickBot="1" x14ac:dyDescent="0.35">
      <c r="A68" s="110"/>
      <c r="B68" s="177"/>
      <c r="C68" s="178"/>
      <c r="D68" s="179"/>
      <c r="E68" s="103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5"/>
      <c r="AB68" s="3"/>
      <c r="AC68" s="3"/>
      <c r="AD68" s="188"/>
      <c r="AE68" s="189"/>
      <c r="AF68" s="189"/>
      <c r="AG68" s="189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2"/>
      <c r="BD68" s="121"/>
    </row>
    <row r="69" spans="1:63" s="29" customFormat="1" ht="16.5" x14ac:dyDescent="0.35">
      <c r="A69" s="110"/>
      <c r="B69" s="53"/>
      <c r="C69" s="53"/>
      <c r="D69" s="53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3"/>
      <c r="AC69" s="3"/>
      <c r="BD69" s="121"/>
      <c r="BE69" s="31"/>
      <c r="BF69" s="31"/>
      <c r="BG69" s="31"/>
      <c r="BH69" s="31"/>
      <c r="BI69" s="31"/>
      <c r="BJ69" s="31"/>
      <c r="BK69" s="31"/>
    </row>
    <row r="70" spans="1:63" ht="15" customHeight="1" x14ac:dyDescent="0.3">
      <c r="A70" s="110"/>
      <c r="B70" s="53"/>
      <c r="C70" s="53"/>
      <c r="D70" s="53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3"/>
      <c r="AC70" s="3"/>
      <c r="BD70" s="121"/>
    </row>
    <row r="71" spans="1:63" ht="15" customHeight="1" x14ac:dyDescent="0.3">
      <c r="A71" s="110"/>
      <c r="B71" s="53"/>
      <c r="C71" s="53"/>
      <c r="D71" s="53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3"/>
      <c r="AC71" s="3"/>
      <c r="BD71" s="121"/>
    </row>
    <row r="72" spans="1:63" ht="15" customHeight="1" x14ac:dyDescent="0.3">
      <c r="A72" s="110"/>
      <c r="B72" s="53"/>
      <c r="C72" s="53"/>
      <c r="D72" s="53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121"/>
    </row>
    <row r="73" spans="1:63" ht="15" customHeight="1" x14ac:dyDescent="0.3">
      <c r="A73" s="110"/>
      <c r="AB73" s="3"/>
      <c r="AC73" s="3"/>
      <c r="BD73" s="121"/>
    </row>
    <row r="74" spans="1:63" ht="15" customHeight="1" x14ac:dyDescent="0.3">
      <c r="A74" s="110"/>
      <c r="B74" s="92" t="s">
        <v>28</v>
      </c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3"/>
      <c r="AC74" s="3"/>
      <c r="AD74" s="92" t="s">
        <v>28</v>
      </c>
      <c r="AE74" s="92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121"/>
    </row>
    <row r="75" spans="1:63" ht="15" customHeight="1" x14ac:dyDescent="0.3">
      <c r="A75" s="110"/>
      <c r="B75" s="92" t="s">
        <v>27</v>
      </c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3"/>
      <c r="AC75" s="3"/>
      <c r="AD75" s="92" t="s">
        <v>27</v>
      </c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121"/>
    </row>
    <row r="76" spans="1:63" ht="15" customHeight="1" x14ac:dyDescent="0.3">
      <c r="A76" s="110"/>
      <c r="B76" s="148" t="s">
        <v>86</v>
      </c>
      <c r="C76" s="148"/>
      <c r="D76" s="148"/>
      <c r="E76" s="148"/>
      <c r="F76" s="148"/>
      <c r="G76" s="148"/>
      <c r="H76" s="148"/>
      <c r="I76" s="148"/>
      <c r="J76" s="148"/>
      <c r="K76" s="148"/>
      <c r="L76" s="148"/>
      <c r="M76" s="148"/>
      <c r="N76" s="148"/>
      <c r="O76" s="148"/>
      <c r="P76" s="148"/>
      <c r="Q76" s="148"/>
      <c r="R76" s="148"/>
      <c r="S76" s="148"/>
      <c r="T76" s="148"/>
      <c r="U76" s="148"/>
      <c r="V76" s="148"/>
      <c r="W76" s="148"/>
      <c r="X76" s="148"/>
      <c r="Y76" s="148"/>
      <c r="Z76" s="148"/>
      <c r="AA76" s="148"/>
      <c r="AB76" s="3"/>
      <c r="AC76" s="3"/>
      <c r="AD76" s="148" t="str">
        <f>B76</f>
        <v>0025PR01</v>
      </c>
      <c r="AE76" s="148"/>
      <c r="AF76" s="148"/>
      <c r="AG76" s="148"/>
      <c r="AH76" s="148"/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21"/>
    </row>
    <row r="77" spans="1:63" ht="15" customHeight="1" x14ac:dyDescent="0.3">
      <c r="A77" s="110"/>
      <c r="AB77" s="3"/>
      <c r="AC77" s="3"/>
      <c r="BD77" s="121"/>
    </row>
    <row r="78" spans="1:63" ht="15" hidden="1" customHeight="1" x14ac:dyDescent="0.3">
      <c r="A78" s="110"/>
      <c r="AB78" s="3"/>
      <c r="AC78" s="3"/>
      <c r="BD78" s="121"/>
    </row>
    <row r="79" spans="1:63" ht="15" hidden="1" customHeight="1" x14ac:dyDescent="0.3">
      <c r="A79" s="110"/>
      <c r="AB79" s="3"/>
      <c r="AC79" s="3"/>
      <c r="BD79" s="121"/>
    </row>
    <row r="80" spans="1:63" ht="15" hidden="1" customHeight="1" x14ac:dyDescent="0.3">
      <c r="A80" s="110"/>
      <c r="AA80" s="8"/>
      <c r="AB80" s="3"/>
      <c r="AC80" s="3"/>
      <c r="BD80" s="121"/>
    </row>
    <row r="81" spans="1:56" ht="15" hidden="1" customHeight="1" x14ac:dyDescent="0.3">
      <c r="A81" s="110"/>
      <c r="AB81" s="3"/>
      <c r="AC81" s="3"/>
      <c r="BD81" s="121"/>
    </row>
    <row r="82" spans="1:56" ht="15" hidden="1" customHeight="1" x14ac:dyDescent="0.3">
      <c r="A82" s="110"/>
      <c r="AB82" s="3"/>
      <c r="AC82" s="3"/>
      <c r="BD82" s="121"/>
    </row>
    <row r="83" spans="1:56" ht="15" hidden="1" customHeight="1" x14ac:dyDescent="0.3">
      <c r="A83" s="110"/>
      <c r="AB83" s="3"/>
      <c r="AC83" s="3"/>
      <c r="BD83" s="121"/>
    </row>
    <row r="84" spans="1:56" ht="15" hidden="1" customHeight="1" x14ac:dyDescent="0.6">
      <c r="A84" s="3"/>
      <c r="AB84" s="3"/>
      <c r="AC84" s="3"/>
      <c r="BD84" s="55"/>
    </row>
    <row r="85" spans="1:56" ht="14.25" hidden="1" customHeight="1" x14ac:dyDescent="0.6">
      <c r="A85" s="3"/>
      <c r="AB85" s="3"/>
      <c r="AC85" s="3"/>
      <c r="BD85" s="55"/>
    </row>
    <row r="86" spans="1:56" ht="14.25" hidden="1" customHeight="1" x14ac:dyDescent="0.6">
      <c r="A86" s="3"/>
      <c r="AB86" s="3"/>
      <c r="AC86" s="3"/>
      <c r="BD86" s="55"/>
    </row>
    <row r="87" spans="1:56" ht="14.25" hidden="1" customHeight="1" x14ac:dyDescent="0.6">
      <c r="A87" s="3"/>
      <c r="AB87" s="3"/>
      <c r="AC87" s="3"/>
      <c r="BD87" s="55"/>
    </row>
    <row r="88" spans="1:56" ht="14.25" hidden="1" customHeight="1" x14ac:dyDescent="0.6">
      <c r="A88" s="3"/>
      <c r="AB88" s="3"/>
      <c r="AC88" s="3"/>
      <c r="BD88" s="55"/>
    </row>
    <row r="89" spans="1:56" ht="14.25" hidden="1" customHeight="1" x14ac:dyDescent="0.6">
      <c r="AC89" s="3"/>
      <c r="BD89" s="55"/>
    </row>
    <row r="90" spans="1:56" ht="14.25" hidden="1" customHeight="1" x14ac:dyDescent="0.3"/>
    <row r="91" spans="1:56" ht="14.25" hidden="1" customHeight="1" x14ac:dyDescent="0.3"/>
    <row r="92" spans="1:56" ht="14.25" hidden="1" customHeight="1" x14ac:dyDescent="0.3"/>
    <row r="93" spans="1:56" ht="14.25" hidden="1" customHeight="1" x14ac:dyDescent="0.3"/>
    <row r="94" spans="1:56" ht="14.25" hidden="1" customHeight="1" x14ac:dyDescent="0.3"/>
    <row r="95" spans="1:56" ht="14.25" hidden="1" customHeight="1" x14ac:dyDescent="0.3"/>
    <row r="96" spans="1:56" ht="14.25" hidden="1" customHeight="1" x14ac:dyDescent="0.3"/>
    <row r="97" ht="14.25" hidden="1" customHeight="1" x14ac:dyDescent="0.3"/>
    <row r="98" ht="14.25" hidden="1" customHeight="1" x14ac:dyDescent="0.3"/>
    <row r="99" ht="14.25" hidden="1" customHeight="1" x14ac:dyDescent="0.3"/>
    <row r="100" ht="14.25" hidden="1" customHeight="1" x14ac:dyDescent="0.3"/>
    <row r="101" ht="14.25" hidden="1" customHeight="1" x14ac:dyDescent="0.3"/>
    <row r="102" ht="14.25" hidden="1" customHeight="1" x14ac:dyDescent="0.3"/>
    <row r="103" ht="14.25" hidden="1" customHeight="1" x14ac:dyDescent="0.3"/>
    <row r="104" ht="14.25" hidden="1" customHeight="1" x14ac:dyDescent="0.3"/>
    <row r="105" ht="14.25" hidden="1" customHeight="1" x14ac:dyDescent="0.3"/>
    <row r="106" ht="14.25" hidden="1" customHeight="1" x14ac:dyDescent="0.3"/>
    <row r="107" ht="14.25" hidden="1" customHeight="1" x14ac:dyDescent="0.3"/>
    <row r="108" ht="14.25" hidden="1" customHeight="1" x14ac:dyDescent="0.3"/>
    <row r="109" ht="14.25" hidden="1" customHeight="1" x14ac:dyDescent="0.3"/>
    <row r="110" ht="14.25" hidden="1" customHeight="1" x14ac:dyDescent="0.3"/>
    <row r="111" ht="14.25" hidden="1" customHeight="1" x14ac:dyDescent="0.3"/>
    <row r="112" ht="14.25" hidden="1" customHeight="1" x14ac:dyDescent="0.3"/>
    <row r="113" ht="14.25" hidden="1" customHeight="1" x14ac:dyDescent="0.3"/>
    <row r="114" ht="14.25" hidden="1" customHeight="1" x14ac:dyDescent="0.3"/>
    <row r="115" ht="14.25" hidden="1" customHeight="1" x14ac:dyDescent="0.3"/>
    <row r="116" ht="14.25" hidden="1" customHeight="1" x14ac:dyDescent="0.3"/>
    <row r="117" ht="14.25" hidden="1" customHeight="1" x14ac:dyDescent="0.3"/>
    <row r="118" ht="14.25" hidden="1" customHeight="1" x14ac:dyDescent="0.3"/>
    <row r="119" ht="14.25" hidden="1" customHeight="1" x14ac:dyDescent="0.3"/>
    <row r="120" ht="14.25" hidden="1" customHeight="1" x14ac:dyDescent="0.3"/>
    <row r="121" ht="14.25" hidden="1" customHeight="1" x14ac:dyDescent="0.3"/>
    <row r="122" ht="14.25" hidden="1" customHeight="1" x14ac:dyDescent="0.3"/>
    <row r="123" ht="14.25" hidden="1" customHeight="1" x14ac:dyDescent="0.3"/>
    <row r="124" ht="14.25" hidden="1" customHeight="1" x14ac:dyDescent="0.3"/>
    <row r="125" ht="14.25" hidden="1" customHeight="1" x14ac:dyDescent="0.3"/>
    <row r="126" ht="14.25" hidden="1" customHeight="1" x14ac:dyDescent="0.3"/>
    <row r="127" ht="14.25" hidden="1" customHeight="1" x14ac:dyDescent="0.3"/>
    <row r="128" ht="14.25" hidden="1" customHeight="1" x14ac:dyDescent="0.3"/>
    <row r="129" ht="14.25" hidden="1" customHeight="1" x14ac:dyDescent="0.3"/>
  </sheetData>
  <sheetProtection algorithmName="SHA-512" hashValue="Tg7os6YrDYZhPpnYlqAvtiJTyh1E+xyOyvIiKBeaaJIyzxaR3e14nqc0EBYn9N+Q3nb4mkbJ5Irc2S+GvBKJEg==" saltValue="9sx+hTwSjD8Vbsj1+guXrQ==" spinCount="100000" sheet="1" objects="1" scenarios="1"/>
  <mergeCells count="151">
    <mergeCell ref="N53:S53"/>
    <mergeCell ref="AD54:BC55"/>
    <mergeCell ref="C37:K37"/>
    <mergeCell ref="C39:K39"/>
    <mergeCell ref="P29:S29"/>
    <mergeCell ref="P32:S32"/>
    <mergeCell ref="AD49:BC49"/>
    <mergeCell ref="AD51:BC51"/>
    <mergeCell ref="L36:O36"/>
    <mergeCell ref="L41:O41"/>
    <mergeCell ref="C36:K36"/>
    <mergeCell ref="P39:S39"/>
    <mergeCell ref="C40:K40"/>
    <mergeCell ref="C43:S43"/>
    <mergeCell ref="C44:S44"/>
    <mergeCell ref="P31:S31"/>
    <mergeCell ref="L37:O37"/>
    <mergeCell ref="AD76:BC76"/>
    <mergeCell ref="C20:K20"/>
    <mergeCell ref="C21:K21"/>
    <mergeCell ref="C22:K22"/>
    <mergeCell ref="C23:K23"/>
    <mergeCell ref="P20:S20"/>
    <mergeCell ref="P21:S21"/>
    <mergeCell ref="P22:S22"/>
    <mergeCell ref="P23:S23"/>
    <mergeCell ref="AD75:BC75"/>
    <mergeCell ref="C42:K42"/>
    <mergeCell ref="L40:O40"/>
    <mergeCell ref="L42:O42"/>
    <mergeCell ref="P40:S40"/>
    <mergeCell ref="P42:S42"/>
    <mergeCell ref="L26:O26"/>
    <mergeCell ref="AD63:BC63"/>
    <mergeCell ref="P41:S41"/>
    <mergeCell ref="AH66:BB67"/>
    <mergeCell ref="AD60:BC60"/>
    <mergeCell ref="AD52:BC52"/>
    <mergeCell ref="L20:O20"/>
    <mergeCell ref="L39:O39"/>
    <mergeCell ref="L25:O25"/>
    <mergeCell ref="E11:N11"/>
    <mergeCell ref="C16:D16"/>
    <mergeCell ref="C13:D13"/>
    <mergeCell ref="O10:P10"/>
    <mergeCell ref="Q10:Z10"/>
    <mergeCell ref="O13:P13"/>
    <mergeCell ref="Y12:Z12"/>
    <mergeCell ref="C38:K38"/>
    <mergeCell ref="AD62:BC62"/>
    <mergeCell ref="L38:O38"/>
    <mergeCell ref="P38:S38"/>
    <mergeCell ref="L19:O19"/>
    <mergeCell ref="Q13:W13"/>
    <mergeCell ref="C19:K19"/>
    <mergeCell ref="Q16:T16"/>
    <mergeCell ref="W16:Z16"/>
    <mergeCell ref="U16:V16"/>
    <mergeCell ref="O16:P16"/>
    <mergeCell ref="P26:S26"/>
    <mergeCell ref="C35:K35"/>
    <mergeCell ref="L35:O35"/>
    <mergeCell ref="P35:S35"/>
    <mergeCell ref="L22:O22"/>
    <mergeCell ref="AD56:BC56"/>
    <mergeCell ref="AD74:BC74"/>
    <mergeCell ref="L50:O50"/>
    <mergeCell ref="C15:D15"/>
    <mergeCell ref="P19:S19"/>
    <mergeCell ref="C14:D14"/>
    <mergeCell ref="L32:O32"/>
    <mergeCell ref="C32:K32"/>
    <mergeCell ref="AD64:BC64"/>
    <mergeCell ref="AD58:BC58"/>
    <mergeCell ref="AD61:BC61"/>
    <mergeCell ref="B74:AA74"/>
    <mergeCell ref="AD59:BC59"/>
    <mergeCell ref="B55:D68"/>
    <mergeCell ref="C50:K50"/>
    <mergeCell ref="C30:K30"/>
    <mergeCell ref="L30:O30"/>
    <mergeCell ref="P30:S30"/>
    <mergeCell ref="L31:O31"/>
    <mergeCell ref="AD65:AG68"/>
    <mergeCell ref="P36:S36"/>
    <mergeCell ref="AD53:BC53"/>
    <mergeCell ref="AD57:BC57"/>
    <mergeCell ref="L29:O29"/>
    <mergeCell ref="C53:M53"/>
    <mergeCell ref="Y13:Z13"/>
    <mergeCell ref="C28:K28"/>
    <mergeCell ref="C24:K24"/>
    <mergeCell ref="C29:K29"/>
    <mergeCell ref="C25:K25"/>
    <mergeCell ref="C26:K26"/>
    <mergeCell ref="L24:O24"/>
    <mergeCell ref="L27:O27"/>
    <mergeCell ref="L28:O28"/>
    <mergeCell ref="C27:K27"/>
    <mergeCell ref="L23:O23"/>
    <mergeCell ref="T21:Z27"/>
    <mergeCell ref="L21:O21"/>
    <mergeCell ref="P25:S25"/>
    <mergeCell ref="BD2:BD83"/>
    <mergeCell ref="AA18:AA23"/>
    <mergeCell ref="AA7:AA17"/>
    <mergeCell ref="C17:Z17"/>
    <mergeCell ref="B7:B17"/>
    <mergeCell ref="B18:B23"/>
    <mergeCell ref="AD4:BC5"/>
    <mergeCell ref="E9:Z9"/>
    <mergeCell ref="E14:Z14"/>
    <mergeCell ref="C8:Z8"/>
    <mergeCell ref="AA1:AA3"/>
    <mergeCell ref="BC1:BC3"/>
    <mergeCell ref="V52:W52"/>
    <mergeCell ref="E3:Z3"/>
    <mergeCell ref="P24:S24"/>
    <mergeCell ref="P27:S27"/>
    <mergeCell ref="P28:S28"/>
    <mergeCell ref="P37:S37"/>
    <mergeCell ref="C41:K41"/>
    <mergeCell ref="G5:N5"/>
    <mergeCell ref="T5:U5"/>
    <mergeCell ref="B76:AA76"/>
    <mergeCell ref="V5:Z5"/>
    <mergeCell ref="C5:F5"/>
    <mergeCell ref="B75:AA75"/>
    <mergeCell ref="C46:K46"/>
    <mergeCell ref="C48:K48"/>
    <mergeCell ref="L46:S46"/>
    <mergeCell ref="L48:S48"/>
    <mergeCell ref="E55:AA68"/>
    <mergeCell ref="P50:S50"/>
    <mergeCell ref="AG3:BB3"/>
    <mergeCell ref="A1:A83"/>
    <mergeCell ref="Q11:Z11"/>
    <mergeCell ref="O11:P11"/>
    <mergeCell ref="C9:D9"/>
    <mergeCell ref="Q15:Z15"/>
    <mergeCell ref="E10:N10"/>
    <mergeCell ref="E16:N16"/>
    <mergeCell ref="E15:N15"/>
    <mergeCell ref="C11:D11"/>
    <mergeCell ref="C12:D12"/>
    <mergeCell ref="Q5:S5"/>
    <mergeCell ref="O15:P15"/>
    <mergeCell ref="O5:P5"/>
    <mergeCell ref="E13:N13"/>
    <mergeCell ref="C10:D10"/>
    <mergeCell ref="E12:W12"/>
  </mergeCells>
  <dataValidations count="13">
    <dataValidation type="list" allowBlank="1" showInputMessage="1" showErrorMessage="1" sqref="Q37:S37 P37" xr:uid="{307A59F2-725F-4734-9969-12ECFB1121D5}">
      <formula1>LISTA_MAT_CACAM</formula1>
    </dataValidation>
    <dataValidation type="list" allowBlank="1" showInputMessage="1" showErrorMessage="1" sqref="P32:S32 P51" xr:uid="{B628A2B0-96A9-4A68-AC26-310CF58AB551}">
      <formula1>LISTA_AREA_DESC</formula1>
    </dataValidation>
    <dataValidation type="list" allowBlank="1" showInputMessage="1" showErrorMessage="1" sqref="P40 L40" xr:uid="{A2CEB0CC-388A-4806-B8A9-27B7E835D89D}">
      <formula1>LISTA_FIELDBUS</formula1>
    </dataValidation>
    <dataValidation type="list" allowBlank="1" showInputMessage="1" showErrorMessage="1" sqref="P36:S36" xr:uid="{E8B91577-11EF-4DD2-A7E1-39FBCA400947}">
      <formula1>LISTA_MAT_EST</formula1>
    </dataValidation>
    <dataValidation type="list" allowBlank="1" showInputMessage="1" showErrorMessage="1" sqref="L50:S50" xr:uid="{09CF3971-3909-4E5C-98B3-0B1D33925D44}">
      <formula1>LISTA_LAUDO_DESC</formula1>
    </dataValidation>
    <dataValidation type="list" allowBlank="1" showInputMessage="1" showErrorMessage="1" sqref="P41:S41" xr:uid="{C518A450-5319-4A2A-BFF6-32CE24E2928B}">
      <formula1>LISTA_FIX_PAINEL_DESC</formula1>
    </dataValidation>
    <dataValidation type="list" allowBlank="1" showInputMessage="1" showErrorMessage="1" sqref="P50:S50 P42:S42 P45:S45" xr:uid="{8A064E38-5934-4CCB-ADCD-0273E093227C}">
      <formula1>LISTA_CABO_DESC</formula1>
    </dataValidation>
    <dataValidation type="list" allowBlank="1" showInputMessage="1" showErrorMessage="1" sqref="P50:S50" xr:uid="{011F99DC-6456-4F79-B0DF-B7516E788F05}">
      <formula1>LISTA_CAPAC_DESC</formula1>
    </dataValidation>
    <dataValidation type="list" allowBlank="1" showInputMessage="1" showErrorMessage="1" sqref="L39:O39 P39:S39" xr:uid="{D828F5F2-D124-48DE-BD47-3D21D660AF28}">
      <formula1>LISTA_CAC_DESCARGA</formula1>
    </dataValidation>
    <dataValidation type="list" allowBlank="1" showInputMessage="1" showErrorMessage="1" sqref="L38:S38" xr:uid="{E365A113-AD22-4522-929D-ED5E527FAE9C}">
      <formula1>LISTA_REVEST_INTERNO</formula1>
    </dataValidation>
    <dataValidation type="list" allowBlank="1" showInputMessage="1" showErrorMessage="1" sqref="P29:S29 L29:O29" xr:uid="{034610AE-E61E-4D44-B154-FDDCEF9D5671}">
      <formula1>LISTA_FLUIDEZ</formula1>
    </dataValidation>
    <dataValidation type="list" allowBlank="1" showInputMessage="1" showErrorMessage="1" sqref="L30:O30 P30:S30" xr:uid="{C75FFD99-4A83-488E-8F51-581499E0B861}">
      <formula1>LISTA_PROD_CORR</formula1>
    </dataValidation>
    <dataValidation type="list" allowBlank="1" showInputMessage="1" showErrorMessage="1" sqref="L31:O31 P31:S31" xr:uid="{7090CFC0-D2A5-4249-AB8F-D5A721662B92}">
      <formula1>LISTA_PROD_ABRA</formula1>
    </dataValidation>
  </dataValidations>
  <pageMargins left="0.19685039370078741" right="0.19685039370078741" top="0.19685039370078741" bottom="0.19685039370078741" header="0.31496062992125984" footer="0.31496062992125984"/>
  <pageSetup paperSize="9" scale="66" fitToWidth="0" fitToHeight="0" orientation="portrait" r:id="rId1"/>
  <headerFooter scaleWithDoc="0" alignWithMargins="0">
    <oddFooter>&amp;R&amp;1#&amp;"Calibri"&amp;10&amp;K000000Publico</oddFooter>
  </headerFooter>
  <ignoredErrors>
    <ignoredError sqref="L23:O23 L21:O21 M22:O22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PAGAR_DADOS">
                <anchor moveWithCells="1" sizeWithCells="1">
                  <from>
                    <xdr:col>12</xdr:col>
                    <xdr:colOff>381000</xdr:colOff>
                    <xdr:row>68</xdr:row>
                    <xdr:rowOff>76200</xdr:rowOff>
                  </from>
                  <to>
                    <xdr:col>15</xdr:col>
                    <xdr:colOff>279400</xdr:colOff>
                    <xdr:row>71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7C9D3-0A1B-4CC4-9F07-CFA729111510}">
  <sheetPr codeName="Planilha3"/>
  <dimension ref="A1:S118"/>
  <sheetViews>
    <sheetView showGridLines="0" topLeftCell="A46" zoomScaleNormal="100" workbookViewId="0">
      <selection activeCell="D78" sqref="D78"/>
    </sheetView>
  </sheetViews>
  <sheetFormatPr defaultColWidth="0" defaultRowHeight="14" x14ac:dyDescent="0.3"/>
  <cols>
    <col min="1" max="1" width="2.7265625" style="58" customWidth="1"/>
    <col min="2" max="2" width="8.7265625" style="1" customWidth="1"/>
    <col min="3" max="3" width="30.7265625" style="1" bestFit="1" customWidth="1"/>
    <col min="4" max="4" width="16.54296875" style="3" bestFit="1" customWidth="1"/>
    <col min="5" max="5" width="14.453125" style="3" bestFit="1" customWidth="1"/>
    <col min="6" max="6" width="18.1796875" style="3" bestFit="1" customWidth="1"/>
    <col min="7" max="7" width="112.26953125" style="3" bestFit="1" customWidth="1"/>
    <col min="8" max="8" width="25.81640625" style="3" customWidth="1"/>
    <col min="9" max="9" width="8.7265625" style="1" customWidth="1"/>
    <col min="10" max="10" width="2.7265625" style="58" customWidth="1"/>
    <col min="11" max="11" width="9.1796875" style="1" hidden="1" customWidth="1"/>
    <col min="12" max="12" width="22.453125" style="1" hidden="1" customWidth="1"/>
    <col min="13" max="13" width="16.54296875" style="3" hidden="1" customWidth="1"/>
    <col min="14" max="14" width="14.453125" style="3" hidden="1" customWidth="1"/>
    <col min="15" max="15" width="18.1796875" style="3" hidden="1" customWidth="1"/>
    <col min="16" max="16" width="107.453125" style="3" hidden="1" customWidth="1"/>
    <col min="17" max="17" width="9.1796875" style="1" hidden="1" customWidth="1"/>
    <col min="18" max="18" width="2.7265625" style="58" hidden="1" customWidth="1"/>
    <col min="19" max="19" width="0" style="1" hidden="1" customWidth="1"/>
    <col min="20" max="16384" width="9.1796875" style="1" hidden="1"/>
  </cols>
  <sheetData>
    <row r="1" spans="1:18" s="58" customFormat="1" x14ac:dyDescent="0.3">
      <c r="D1" s="59"/>
      <c r="E1" s="59"/>
      <c r="F1" s="59"/>
      <c r="G1" s="59"/>
      <c r="H1" s="59"/>
      <c r="M1" s="59"/>
      <c r="N1" s="59"/>
      <c r="O1" s="59"/>
      <c r="P1" s="59"/>
    </row>
    <row r="3" spans="1:18" x14ac:dyDescent="0.3">
      <c r="C3" s="87" t="s">
        <v>22</v>
      </c>
    </row>
    <row r="4" spans="1:18" x14ac:dyDescent="0.3">
      <c r="C4" s="3" t="s">
        <v>3</v>
      </c>
      <c r="D4" s="7" t="s">
        <v>22</v>
      </c>
      <c r="E4" s="3" t="s">
        <v>4</v>
      </c>
      <c r="F4" s="7" t="s">
        <v>110</v>
      </c>
      <c r="G4" s="7" t="s">
        <v>111</v>
      </c>
      <c r="H4" s="7" t="s">
        <v>130</v>
      </c>
    </row>
    <row r="5" spans="1:18" x14ac:dyDescent="0.3">
      <c r="C5" s="2">
        <v>6530</v>
      </c>
      <c r="E5" s="82">
        <v>0</v>
      </c>
      <c r="F5" s="82">
        <v>6530</v>
      </c>
      <c r="G5" s="2" t="str">
        <f>_xlfn.CONCAT("modelo ",TAB_MODELO[[#This Row],[DESCRIÇÃO]]," com estrutura, dumpers e caçambas contruídas em aço carbono")</f>
        <v>modelo 6530 com estrutura, dumpers e caçambas contruídas em aço carbono</v>
      </c>
    </row>
    <row r="6" spans="1:18" x14ac:dyDescent="0.3">
      <c r="C6" s="68">
        <v>6531</v>
      </c>
      <c r="E6" s="3">
        <v>1</v>
      </c>
      <c r="F6" s="3">
        <v>6531</v>
      </c>
      <c r="G6" s="2" t="str">
        <f>_xlfn.CONCAT("modelo ",TAB_MODELO[[#This Row],[DESCRIÇÃO]]," com estrutura confeccionada em aço carbono, dumpers e caçambas contruídos em aço inox 304")</f>
        <v>modelo 6531 com estrutura confeccionada em aço carbono, dumpers e caçambas contruídos em aço inox 304</v>
      </c>
    </row>
    <row r="7" spans="1:18" x14ac:dyDescent="0.3">
      <c r="C7" s="2">
        <v>6532</v>
      </c>
      <c r="E7" s="3">
        <v>2</v>
      </c>
      <c r="F7" s="3">
        <v>6532</v>
      </c>
      <c r="G7" s="2" t="str">
        <f>_xlfn.CONCAT("modelo ",TAB_MODELO[[#This Row],[DESCRIÇÃO]]," com estrutura, dumpers e caçambas contruídas em aço inox 304")</f>
        <v>modelo 6532 com estrutura, dumpers e caçambas contruídas em aço inox 304</v>
      </c>
    </row>
    <row r="8" spans="1:18" x14ac:dyDescent="0.3">
      <c r="C8" s="68" t="s">
        <v>56</v>
      </c>
      <c r="D8" s="82" t="s">
        <v>56</v>
      </c>
      <c r="E8" s="82" t="s">
        <v>56</v>
      </c>
      <c r="F8" s="82" t="s">
        <v>56</v>
      </c>
      <c r="G8" s="82" t="s">
        <v>56</v>
      </c>
      <c r="H8" s="82"/>
    </row>
    <row r="10" spans="1:18" x14ac:dyDescent="0.3">
      <c r="C10" s="87" t="s">
        <v>74</v>
      </c>
    </row>
    <row r="11" spans="1:18" s="3" customFormat="1" x14ac:dyDescent="0.3">
      <c r="A11" s="59"/>
      <c r="C11" s="7" t="s">
        <v>3</v>
      </c>
      <c r="D11" s="7" t="s">
        <v>22</v>
      </c>
      <c r="E11" s="7" t="s">
        <v>4</v>
      </c>
      <c r="F11" s="7" t="s">
        <v>110</v>
      </c>
      <c r="G11" s="7" t="s">
        <v>111</v>
      </c>
      <c r="H11" s="7" t="s">
        <v>130</v>
      </c>
      <c r="J11" s="59"/>
      <c r="R11" s="59"/>
    </row>
    <row r="12" spans="1:18" x14ac:dyDescent="0.3">
      <c r="C12" s="1" t="s">
        <v>1</v>
      </c>
      <c r="D12" s="6"/>
      <c r="E12" s="66"/>
      <c r="F12" s="64"/>
      <c r="G12" s="64"/>
      <c r="H12" s="64"/>
    </row>
    <row r="13" spans="1:18" x14ac:dyDescent="0.3">
      <c r="C13" s="5" t="s">
        <v>2</v>
      </c>
      <c r="D13" s="6"/>
      <c r="E13" s="66"/>
      <c r="F13" s="64"/>
      <c r="G13" s="64"/>
      <c r="H13" s="64"/>
    </row>
    <row r="14" spans="1:18" x14ac:dyDescent="0.3">
      <c r="C14" s="67" t="s">
        <v>56</v>
      </c>
      <c r="D14" s="82" t="s">
        <v>56</v>
      </c>
      <c r="E14" s="82" t="s">
        <v>56</v>
      </c>
      <c r="F14" s="82" t="s">
        <v>56</v>
      </c>
      <c r="G14" s="82" t="s">
        <v>56</v>
      </c>
      <c r="H14" s="86"/>
    </row>
    <row r="15" spans="1:18" x14ac:dyDescent="0.3">
      <c r="C15" s="5"/>
      <c r="D15" s="6"/>
      <c r="E15" s="66"/>
      <c r="F15" s="64"/>
      <c r="G15" s="64"/>
      <c r="H15" s="64"/>
    </row>
    <row r="17" spans="3:8" x14ac:dyDescent="0.3">
      <c r="C17" s="87" t="s">
        <v>75</v>
      </c>
    </row>
    <row r="18" spans="3:8" x14ac:dyDescent="0.3">
      <c r="C18" s="3" t="s">
        <v>3</v>
      </c>
      <c r="D18" s="7" t="s">
        <v>22</v>
      </c>
      <c r="E18" s="7" t="s">
        <v>4</v>
      </c>
      <c r="F18" s="7" t="s">
        <v>110</v>
      </c>
      <c r="G18" s="7" t="s">
        <v>111</v>
      </c>
      <c r="H18" s="7" t="s">
        <v>130</v>
      </c>
    </row>
    <row r="19" spans="3:8" x14ac:dyDescent="0.3">
      <c r="C19" s="1" t="s">
        <v>1</v>
      </c>
    </row>
    <row r="20" spans="3:8" x14ac:dyDescent="0.3">
      <c r="C20" s="1" t="s">
        <v>2</v>
      </c>
    </row>
    <row r="21" spans="3:8" x14ac:dyDescent="0.3">
      <c r="C21" s="67" t="s">
        <v>56</v>
      </c>
      <c r="D21" s="82" t="s">
        <v>56</v>
      </c>
      <c r="E21" s="82" t="s">
        <v>56</v>
      </c>
      <c r="F21" s="82" t="s">
        <v>56</v>
      </c>
      <c r="G21" s="82" t="s">
        <v>56</v>
      </c>
      <c r="H21" s="82"/>
    </row>
    <row r="23" spans="3:8" x14ac:dyDescent="0.3">
      <c r="C23" s="87" t="s">
        <v>10</v>
      </c>
    </row>
    <row r="24" spans="3:8" ht="14.5" thickBot="1" x14ac:dyDescent="0.35">
      <c r="C24" s="65" t="s">
        <v>3</v>
      </c>
      <c r="D24" s="7" t="s">
        <v>22</v>
      </c>
      <c r="E24" s="7" t="s">
        <v>4</v>
      </c>
      <c r="F24" s="81" t="s">
        <v>110</v>
      </c>
      <c r="G24" s="81" t="s">
        <v>111</v>
      </c>
      <c r="H24" s="81" t="s">
        <v>130</v>
      </c>
    </row>
    <row r="25" spans="3:8" ht="15" thickTop="1" x14ac:dyDescent="0.35">
      <c r="C25" s="69" t="s">
        <v>8</v>
      </c>
      <c r="D25" s="4" t="s">
        <v>23</v>
      </c>
      <c r="E25" s="3">
        <v>1</v>
      </c>
      <c r="F25" s="4" t="s">
        <v>23</v>
      </c>
      <c r="G25" s="91" t="s">
        <v>169</v>
      </c>
    </row>
    <row r="26" spans="3:8" ht="14.5" x14ac:dyDescent="0.35">
      <c r="C26" s="69" t="s">
        <v>143</v>
      </c>
      <c r="D26" s="4" t="s">
        <v>148</v>
      </c>
      <c r="E26" s="3">
        <v>2</v>
      </c>
      <c r="F26" s="4" t="s">
        <v>152</v>
      </c>
      <c r="G26" s="91" t="s">
        <v>170</v>
      </c>
    </row>
    <row r="27" spans="3:8" ht="14.5" x14ac:dyDescent="0.35">
      <c r="C27" s="69" t="s">
        <v>77</v>
      </c>
      <c r="D27" s="4" t="s">
        <v>24</v>
      </c>
      <c r="E27" s="3">
        <v>3</v>
      </c>
      <c r="F27" s="4" t="s">
        <v>24</v>
      </c>
      <c r="G27" s="91" t="s">
        <v>171</v>
      </c>
    </row>
    <row r="28" spans="3:8" ht="14.5" x14ac:dyDescent="0.35">
      <c r="C28" s="2" t="s">
        <v>144</v>
      </c>
      <c r="D28" s="4" t="s">
        <v>149</v>
      </c>
      <c r="E28" s="3">
        <v>4</v>
      </c>
      <c r="F28" s="4" t="s">
        <v>153</v>
      </c>
      <c r="G28" s="91" t="s">
        <v>172</v>
      </c>
    </row>
    <row r="29" spans="3:8" ht="14.5" x14ac:dyDescent="0.35">
      <c r="C29" s="69" t="s">
        <v>76</v>
      </c>
      <c r="D29" s="4" t="s">
        <v>156</v>
      </c>
      <c r="E29" s="3">
        <v>5</v>
      </c>
      <c r="F29" s="4" t="s">
        <v>88</v>
      </c>
      <c r="G29" s="91" t="s">
        <v>173</v>
      </c>
    </row>
    <row r="30" spans="3:8" ht="14.5" x14ac:dyDescent="0.35">
      <c r="C30" s="69" t="s">
        <v>145</v>
      </c>
      <c r="D30" s="4" t="s">
        <v>157</v>
      </c>
      <c r="E30" s="3">
        <v>6</v>
      </c>
      <c r="F30" s="4" t="s">
        <v>158</v>
      </c>
      <c r="G30" s="91" t="s">
        <v>174</v>
      </c>
    </row>
    <row r="31" spans="3:8" ht="14.5" x14ac:dyDescent="0.35">
      <c r="C31" s="69" t="s">
        <v>87</v>
      </c>
      <c r="D31" s="4" t="s">
        <v>25</v>
      </c>
      <c r="E31" s="3">
        <v>7</v>
      </c>
      <c r="F31" s="4" t="s">
        <v>25</v>
      </c>
      <c r="G31" s="91" t="s">
        <v>175</v>
      </c>
    </row>
    <row r="32" spans="3:8" ht="14.5" x14ac:dyDescent="0.35">
      <c r="C32" s="69" t="s">
        <v>146</v>
      </c>
      <c r="D32" s="4" t="s">
        <v>150</v>
      </c>
      <c r="E32" s="3">
        <v>8</v>
      </c>
      <c r="F32" s="4" t="s">
        <v>154</v>
      </c>
      <c r="G32" s="91" t="s">
        <v>176</v>
      </c>
    </row>
    <row r="33" spans="3:8" ht="14.5" x14ac:dyDescent="0.35">
      <c r="C33" s="2" t="s">
        <v>9</v>
      </c>
      <c r="D33" s="4" t="s">
        <v>26</v>
      </c>
      <c r="E33" s="3">
        <v>9</v>
      </c>
      <c r="F33" s="4" t="s">
        <v>26</v>
      </c>
      <c r="G33" s="91" t="s">
        <v>177</v>
      </c>
    </row>
    <row r="34" spans="3:8" ht="14.5" x14ac:dyDescent="0.35">
      <c r="C34" s="2" t="s">
        <v>147</v>
      </c>
      <c r="D34" s="3" t="s">
        <v>151</v>
      </c>
      <c r="E34" s="3">
        <v>10</v>
      </c>
      <c r="F34" s="3" t="s">
        <v>155</v>
      </c>
      <c r="G34" s="91" t="s">
        <v>178</v>
      </c>
    </row>
    <row r="35" spans="3:8" x14ac:dyDescent="0.3">
      <c r="C35" s="89" t="s">
        <v>56</v>
      </c>
      <c r="D35" s="90" t="s">
        <v>56</v>
      </c>
      <c r="E35" s="82" t="s">
        <v>56</v>
      </c>
      <c r="F35" s="90" t="s">
        <v>56</v>
      </c>
      <c r="G35" s="82" t="s">
        <v>56</v>
      </c>
      <c r="H35" s="82"/>
    </row>
    <row r="36" spans="3:8" x14ac:dyDescent="0.3">
      <c r="C36" s="2"/>
      <c r="D36" s="4"/>
    </row>
    <row r="37" spans="3:8" x14ac:dyDescent="0.3">
      <c r="C37" s="87" t="s">
        <v>11</v>
      </c>
    </row>
    <row r="38" spans="3:8" x14ac:dyDescent="0.3">
      <c r="C38" s="3" t="s">
        <v>3</v>
      </c>
      <c r="D38" s="3" t="s">
        <v>22</v>
      </c>
      <c r="E38" s="7" t="s">
        <v>4</v>
      </c>
      <c r="F38" s="7" t="s">
        <v>110</v>
      </c>
      <c r="G38" s="7" t="s">
        <v>111</v>
      </c>
      <c r="H38" s="7" t="s">
        <v>130</v>
      </c>
    </row>
    <row r="39" spans="3:8" x14ac:dyDescent="0.3">
      <c r="C39" s="2" t="s">
        <v>12</v>
      </c>
      <c r="E39" s="3">
        <v>0</v>
      </c>
      <c r="F39" s="3" t="s">
        <v>115</v>
      </c>
      <c r="G39" s="3" t="s">
        <v>129</v>
      </c>
    </row>
    <row r="40" spans="3:8" x14ac:dyDescent="0.3">
      <c r="C40" s="2" t="s">
        <v>15</v>
      </c>
      <c r="E40" s="3">
        <v>1</v>
      </c>
      <c r="F40" s="82" t="s">
        <v>116</v>
      </c>
      <c r="G40" s="3" t="str">
        <f>_xlfn.CONCAT("e ",TAB_CABO[[#This Row],[DESCRIÇÃO]]," de cabo 9628 para interligação entre o painel de comando e o equipamento")</f>
        <v>e 10 m de cabo 9628 para interligação entre o painel de comando e o equipamento</v>
      </c>
    </row>
    <row r="41" spans="3:8" x14ac:dyDescent="0.3">
      <c r="C41" s="2" t="s">
        <v>16</v>
      </c>
      <c r="E41" s="3">
        <v>2</v>
      </c>
      <c r="F41" s="82" t="s">
        <v>118</v>
      </c>
      <c r="G41" s="3" t="str">
        <f>_xlfn.CONCAT("e ",TAB_CABO[[#This Row],[DESCRIÇÃO]]," de cabo 9628 para interligação entre o painel de comando e o equipamento")</f>
        <v>e 20 m de cabo 9628 para interligação entre o painel de comando e o equipamento</v>
      </c>
    </row>
    <row r="42" spans="3:8" x14ac:dyDescent="0.3">
      <c r="C42" s="2" t="s">
        <v>38</v>
      </c>
      <c r="E42" s="3">
        <v>3</v>
      </c>
      <c r="F42" s="82" t="s">
        <v>117</v>
      </c>
      <c r="G42" s="3" t="str">
        <f>_xlfn.CONCAT("e ",TAB_CABO[[#This Row],[DESCRIÇÃO]]," de cabo 9628 para interligação entre o painel de comando e o equipamento")</f>
        <v>e 30 m de cabo 9628 para interligação entre o painel de comando e o equipamento</v>
      </c>
    </row>
    <row r="43" spans="3:8" x14ac:dyDescent="0.3">
      <c r="C43" s="2" t="s">
        <v>17</v>
      </c>
      <c r="E43" s="3">
        <v>4</v>
      </c>
      <c r="F43" s="82" t="s">
        <v>119</v>
      </c>
      <c r="G43" s="3" t="str">
        <f>_xlfn.CONCAT("e ",TAB_CABO[[#This Row],[DESCRIÇÃO]]," de cabo 9628 para interligação entre o painel de comando e o equipamento")</f>
        <v>e 50 m de cabo 9628 para interligação entre o painel de comando e o equipamento</v>
      </c>
    </row>
    <row r="44" spans="3:8" x14ac:dyDescent="0.3">
      <c r="C44" s="2" t="s">
        <v>18</v>
      </c>
      <c r="E44" s="3">
        <v>5</v>
      </c>
      <c r="F44" s="3" t="s">
        <v>120</v>
      </c>
      <c r="G44" s="3" t="str">
        <f>_xlfn.CONCAT("e ",TAB_CABO[[#This Row],[DESCRIÇÃO]]," de cabo 9628 para interligação entre o painel de comando e o equipamento")</f>
        <v>e 100 m de cabo 9628 para interligação entre o painel de comando e o equipamento</v>
      </c>
    </row>
    <row r="45" spans="3:8" x14ac:dyDescent="0.3">
      <c r="C45" s="2" t="s">
        <v>19</v>
      </c>
      <c r="E45" s="3">
        <v>6</v>
      </c>
      <c r="F45" s="82" t="s">
        <v>121</v>
      </c>
      <c r="G45" s="3" t="str">
        <f>_xlfn.CONCAT("e ",TAB_CABO[[#This Row],[DESCRIÇÃO]]," de cabo 9628 para interligação entre o painel de comando e o equipamento")</f>
        <v>e 200 m de cabo 9628 para interligação entre o painel de comando e o equipamento</v>
      </c>
    </row>
    <row r="46" spans="3:8" x14ac:dyDescent="0.3">
      <c r="C46" s="2" t="s">
        <v>20</v>
      </c>
      <c r="E46" s="3">
        <v>7</v>
      </c>
      <c r="F46" s="82" t="s">
        <v>122</v>
      </c>
      <c r="G46" s="3" t="str">
        <f>_xlfn.CONCAT("e ",TAB_CABO[[#This Row],[DESCRIÇÃO]]," de cabo 9628 para interligação entre o painel de comando e o equipamento")</f>
        <v>e 300 m de cabo 9628 para interligação entre o painel de comando e o equipamento</v>
      </c>
    </row>
    <row r="47" spans="3:8" x14ac:dyDescent="0.3">
      <c r="C47" s="68" t="s">
        <v>56</v>
      </c>
      <c r="D47" s="82" t="s">
        <v>56</v>
      </c>
      <c r="E47" s="82" t="s">
        <v>56</v>
      </c>
      <c r="F47" s="82" t="s">
        <v>56</v>
      </c>
      <c r="G47" s="82" t="s">
        <v>56</v>
      </c>
      <c r="H47" s="82"/>
    </row>
    <row r="49" spans="2:17" x14ac:dyDescent="0.3">
      <c r="C49" s="87" t="s">
        <v>14</v>
      </c>
    </row>
    <row r="50" spans="2:17" x14ac:dyDescent="0.3">
      <c r="C50" s="3" t="s">
        <v>3</v>
      </c>
      <c r="D50" s="7" t="s">
        <v>22</v>
      </c>
      <c r="E50" s="7" t="s">
        <v>4</v>
      </c>
      <c r="F50" s="7" t="s">
        <v>110</v>
      </c>
      <c r="G50" s="7" t="s">
        <v>111</v>
      </c>
      <c r="H50" s="7" t="s">
        <v>130</v>
      </c>
    </row>
    <row r="51" spans="2:17" x14ac:dyDescent="0.3">
      <c r="C51" s="1" t="s">
        <v>13</v>
      </c>
      <c r="E51" s="3" t="s">
        <v>90</v>
      </c>
      <c r="F51" s="3" t="s">
        <v>21</v>
      </c>
      <c r="G51" s="3" t="s">
        <v>125</v>
      </c>
    </row>
    <row r="52" spans="2:17" x14ac:dyDescent="0.3">
      <c r="C52" s="1" t="s">
        <v>7</v>
      </c>
      <c r="E52" s="3" t="s">
        <v>92</v>
      </c>
      <c r="F52" s="3" t="s">
        <v>55</v>
      </c>
      <c r="G52" s="3" t="s">
        <v>126</v>
      </c>
    </row>
    <row r="53" spans="2:17" x14ac:dyDescent="0.3">
      <c r="C53" s="67" t="s">
        <v>56</v>
      </c>
      <c r="D53" s="82" t="s">
        <v>56</v>
      </c>
      <c r="E53" s="82" t="s">
        <v>56</v>
      </c>
      <c r="F53" s="82" t="s">
        <v>56</v>
      </c>
      <c r="G53" s="82" t="s">
        <v>56</v>
      </c>
      <c r="H53" s="82"/>
    </row>
    <row r="54" spans="2:17" s="58" customFormat="1" x14ac:dyDescent="0.3">
      <c r="B54" s="1"/>
      <c r="C54" s="1"/>
      <c r="D54" s="3"/>
      <c r="E54" s="3"/>
      <c r="F54" s="3"/>
      <c r="G54" s="3"/>
      <c r="H54" s="3"/>
      <c r="I54" s="1"/>
      <c r="K54" s="1"/>
      <c r="L54" s="1"/>
      <c r="M54" s="3"/>
      <c r="N54" s="3"/>
      <c r="O54" s="3"/>
      <c r="P54" s="3"/>
      <c r="Q54" s="1"/>
    </row>
    <row r="55" spans="2:17" s="58" customFormat="1" x14ac:dyDescent="0.3">
      <c r="B55" s="1"/>
      <c r="C55" s="87" t="s">
        <v>89</v>
      </c>
      <c r="D55" s="3"/>
      <c r="E55" s="3"/>
      <c r="F55" s="3"/>
      <c r="G55" s="3"/>
      <c r="H55" s="3"/>
      <c r="I55" s="1"/>
      <c r="K55" s="1"/>
      <c r="L55" s="1"/>
      <c r="M55" s="3"/>
      <c r="N55" s="3"/>
      <c r="O55" s="3"/>
      <c r="P55" s="3"/>
      <c r="Q55" s="1"/>
    </row>
    <row r="56" spans="2:17" x14ac:dyDescent="0.3">
      <c r="C56" s="3" t="s">
        <v>3</v>
      </c>
      <c r="D56" s="7" t="s">
        <v>22</v>
      </c>
      <c r="E56" s="3" t="s">
        <v>4</v>
      </c>
      <c r="F56" s="7" t="s">
        <v>110</v>
      </c>
      <c r="G56" s="7" t="s">
        <v>111</v>
      </c>
      <c r="H56" s="7" t="s">
        <v>130</v>
      </c>
    </row>
    <row r="57" spans="2:17" s="58" customFormat="1" x14ac:dyDescent="0.3">
      <c r="B57" s="1"/>
      <c r="C57" s="1" t="s">
        <v>85</v>
      </c>
      <c r="D57" s="3"/>
      <c r="E57" s="3" t="s">
        <v>90</v>
      </c>
      <c r="F57" s="3" t="s">
        <v>90</v>
      </c>
      <c r="G57" s="3" t="s">
        <v>179</v>
      </c>
      <c r="H57" s="3"/>
      <c r="I57" s="1"/>
      <c r="K57" s="1"/>
      <c r="L57" s="1"/>
      <c r="M57" s="3"/>
      <c r="N57" s="3"/>
      <c r="O57" s="3"/>
      <c r="P57" s="3"/>
      <c r="Q57" s="1"/>
    </row>
    <row r="58" spans="2:17" x14ac:dyDescent="0.3">
      <c r="C58" s="1" t="s">
        <v>91</v>
      </c>
      <c r="E58" s="3" t="s">
        <v>92</v>
      </c>
      <c r="F58" s="3" t="s">
        <v>92</v>
      </c>
      <c r="G58" s="3" t="s">
        <v>180</v>
      </c>
    </row>
    <row r="59" spans="2:17" x14ac:dyDescent="0.3">
      <c r="C59" s="67" t="s">
        <v>56</v>
      </c>
      <c r="D59" s="82" t="s">
        <v>56</v>
      </c>
      <c r="E59" s="82" t="s">
        <v>56</v>
      </c>
      <c r="F59" s="82" t="s">
        <v>56</v>
      </c>
      <c r="G59" s="82" t="s">
        <v>56</v>
      </c>
      <c r="H59" s="82"/>
    </row>
    <row r="60" spans="2:17" x14ac:dyDescent="0.3">
      <c r="K60" s="58"/>
      <c r="L60" s="58"/>
      <c r="M60" s="59"/>
      <c r="N60" s="59"/>
      <c r="O60" s="59"/>
      <c r="P60" s="59"/>
      <c r="Q60" s="58"/>
    </row>
    <row r="61" spans="2:17" x14ac:dyDescent="0.3">
      <c r="C61" s="87" t="s">
        <v>127</v>
      </c>
    </row>
    <row r="62" spans="2:17" x14ac:dyDescent="0.3">
      <c r="C62" s="3" t="s">
        <v>3</v>
      </c>
      <c r="D62" s="7" t="s">
        <v>22</v>
      </c>
      <c r="E62" s="3" t="s">
        <v>4</v>
      </c>
      <c r="F62" s="7" t="s">
        <v>110</v>
      </c>
      <c r="G62" s="7" t="s">
        <v>111</v>
      </c>
      <c r="H62" s="7" t="s">
        <v>130</v>
      </c>
    </row>
    <row r="63" spans="2:17" x14ac:dyDescent="0.3">
      <c r="C63" s="1" t="s">
        <v>83</v>
      </c>
      <c r="E63" s="3" t="s">
        <v>92</v>
      </c>
      <c r="F63" s="3" t="s">
        <v>92</v>
      </c>
      <c r="G63" s="3" t="s">
        <v>128</v>
      </c>
    </row>
    <row r="64" spans="2:17" x14ac:dyDescent="0.3">
      <c r="C64" s="1" t="s">
        <v>93</v>
      </c>
      <c r="E64" s="3" t="s">
        <v>94</v>
      </c>
      <c r="F64" s="3" t="s">
        <v>94</v>
      </c>
    </row>
    <row r="65" spans="3:8" x14ac:dyDescent="0.3">
      <c r="C65" s="67" t="s">
        <v>56</v>
      </c>
      <c r="D65" s="82" t="s">
        <v>56</v>
      </c>
      <c r="E65" s="82" t="s">
        <v>56</v>
      </c>
      <c r="F65" s="82" t="s">
        <v>56</v>
      </c>
      <c r="G65" s="82" t="s">
        <v>56</v>
      </c>
      <c r="H65" s="82"/>
    </row>
    <row r="67" spans="3:8" x14ac:dyDescent="0.3">
      <c r="C67" s="87" t="s">
        <v>96</v>
      </c>
    </row>
    <row r="68" spans="3:8" x14ac:dyDescent="0.3">
      <c r="C68" s="3" t="s">
        <v>3</v>
      </c>
      <c r="D68" s="7" t="s">
        <v>22</v>
      </c>
      <c r="E68" s="3" t="s">
        <v>4</v>
      </c>
      <c r="F68" s="7" t="s">
        <v>110</v>
      </c>
      <c r="G68" s="7" t="s">
        <v>111</v>
      </c>
      <c r="H68" s="7" t="s">
        <v>130</v>
      </c>
    </row>
    <row r="69" spans="3:8" x14ac:dyDescent="0.3">
      <c r="C69" s="1" t="s">
        <v>97</v>
      </c>
    </row>
    <row r="70" spans="3:8" x14ac:dyDescent="0.3">
      <c r="C70" s="1" t="s">
        <v>98</v>
      </c>
    </row>
    <row r="71" spans="3:8" x14ac:dyDescent="0.3">
      <c r="C71" s="67" t="s">
        <v>56</v>
      </c>
      <c r="D71" s="82" t="s">
        <v>56</v>
      </c>
      <c r="E71" s="82" t="s">
        <v>56</v>
      </c>
      <c r="F71" s="82" t="s">
        <v>56</v>
      </c>
      <c r="G71" s="82" t="s">
        <v>56</v>
      </c>
      <c r="H71" s="82"/>
    </row>
    <row r="73" spans="3:8" x14ac:dyDescent="0.3">
      <c r="C73" s="87" t="s">
        <v>100</v>
      </c>
    </row>
    <row r="74" spans="3:8" x14ac:dyDescent="0.3">
      <c r="C74" s="3" t="s">
        <v>3</v>
      </c>
      <c r="D74" s="7" t="s">
        <v>22</v>
      </c>
      <c r="E74" s="3" t="s">
        <v>4</v>
      </c>
      <c r="F74" s="7" t="s">
        <v>110</v>
      </c>
      <c r="G74" s="7" t="s">
        <v>111</v>
      </c>
      <c r="H74" s="7" t="s">
        <v>130</v>
      </c>
    </row>
    <row r="75" spans="3:8" x14ac:dyDescent="0.3">
      <c r="C75" s="1" t="s">
        <v>103</v>
      </c>
      <c r="E75" s="82">
        <v>1</v>
      </c>
      <c r="F75" s="82" t="s">
        <v>113</v>
      </c>
      <c r="G75" s="3" t="s">
        <v>181</v>
      </c>
    </row>
    <row r="76" spans="3:8" x14ac:dyDescent="0.3">
      <c r="C76" s="67" t="s">
        <v>104</v>
      </c>
      <c r="E76" s="3">
        <v>2</v>
      </c>
      <c r="F76" s="3">
        <v>100</v>
      </c>
      <c r="G76" s="3" t="s">
        <v>182</v>
      </c>
    </row>
    <row r="77" spans="3:8" x14ac:dyDescent="0.3">
      <c r="C77" s="1" t="s">
        <v>105</v>
      </c>
      <c r="E77" s="3">
        <v>3</v>
      </c>
      <c r="F77" s="3">
        <v>200</v>
      </c>
      <c r="G77" s="3" t="s">
        <v>183</v>
      </c>
    </row>
    <row r="78" spans="3:8" x14ac:dyDescent="0.3">
      <c r="C78" s="1" t="s">
        <v>106</v>
      </c>
      <c r="E78" s="3">
        <v>4</v>
      </c>
      <c r="F78" s="3">
        <v>500</v>
      </c>
      <c r="G78" s="3" t="s">
        <v>184</v>
      </c>
    </row>
    <row r="79" spans="3:8" x14ac:dyDescent="0.3">
      <c r="C79" s="1" t="s">
        <v>107</v>
      </c>
      <c r="E79" s="82">
        <v>5</v>
      </c>
      <c r="F79" s="82" t="s">
        <v>114</v>
      </c>
      <c r="G79" s="3" t="s">
        <v>185</v>
      </c>
    </row>
    <row r="80" spans="3:8" x14ac:dyDescent="0.3">
      <c r="C80" s="67" t="s">
        <v>56</v>
      </c>
      <c r="D80" s="82" t="s">
        <v>56</v>
      </c>
      <c r="E80" s="82" t="s">
        <v>56</v>
      </c>
      <c r="F80" s="82" t="s">
        <v>56</v>
      </c>
      <c r="G80" s="82" t="s">
        <v>56</v>
      </c>
      <c r="H80" s="82"/>
    </row>
    <row r="81" spans="3:8" x14ac:dyDescent="0.3">
      <c r="C81" s="3"/>
    </row>
    <row r="82" spans="3:8" x14ac:dyDescent="0.3">
      <c r="C82" s="87" t="s">
        <v>112</v>
      </c>
    </row>
    <row r="83" spans="3:8" x14ac:dyDescent="0.3">
      <c r="C83" s="3" t="s">
        <v>3</v>
      </c>
      <c r="D83" s="7" t="s">
        <v>22</v>
      </c>
      <c r="E83" s="3" t="s">
        <v>4</v>
      </c>
      <c r="F83" s="7" t="s">
        <v>110</v>
      </c>
      <c r="G83" s="7" t="s">
        <v>111</v>
      </c>
      <c r="H83" s="7" t="s">
        <v>130</v>
      </c>
    </row>
    <row r="84" spans="3:8" x14ac:dyDescent="0.3">
      <c r="C84" s="2">
        <v>2</v>
      </c>
      <c r="E84" s="82">
        <v>2</v>
      </c>
      <c r="F84" s="82">
        <v>2</v>
      </c>
      <c r="G84" s="2" t="s">
        <v>123</v>
      </c>
    </row>
    <row r="85" spans="3:8" x14ac:dyDescent="0.3">
      <c r="C85" s="68">
        <v>3</v>
      </c>
      <c r="E85" s="3">
        <v>3</v>
      </c>
      <c r="F85" s="3">
        <v>3</v>
      </c>
      <c r="G85" s="2" t="s">
        <v>124</v>
      </c>
    </row>
    <row r="86" spans="3:8" x14ac:dyDescent="0.3">
      <c r="C86" s="68" t="s">
        <v>56</v>
      </c>
      <c r="D86" s="82" t="s">
        <v>56</v>
      </c>
      <c r="E86" s="82" t="s">
        <v>56</v>
      </c>
      <c r="F86" s="82" t="s">
        <v>56</v>
      </c>
      <c r="G86" s="82" t="s">
        <v>56</v>
      </c>
      <c r="H86" s="82"/>
    </row>
    <row r="88" spans="3:8" x14ac:dyDescent="0.3">
      <c r="C88" s="87" t="s">
        <v>132</v>
      </c>
    </row>
    <row r="89" spans="3:8" x14ac:dyDescent="0.3">
      <c r="C89" s="3" t="s">
        <v>3</v>
      </c>
      <c r="D89" s="7" t="s">
        <v>22</v>
      </c>
      <c r="E89" s="3" t="s">
        <v>4</v>
      </c>
      <c r="F89" s="7" t="s">
        <v>110</v>
      </c>
      <c r="G89" s="7" t="s">
        <v>111</v>
      </c>
      <c r="H89" s="7" t="s">
        <v>130</v>
      </c>
    </row>
    <row r="90" spans="3:8" x14ac:dyDescent="0.3">
      <c r="C90" s="1" t="s">
        <v>83</v>
      </c>
      <c r="E90" s="3" t="s">
        <v>92</v>
      </c>
      <c r="F90" s="3" t="s">
        <v>92</v>
      </c>
    </row>
    <row r="91" spans="3:8" x14ac:dyDescent="0.3">
      <c r="C91" s="1" t="s">
        <v>93</v>
      </c>
      <c r="E91" s="3" t="s">
        <v>94</v>
      </c>
      <c r="F91" s="3" t="s">
        <v>94</v>
      </c>
    </row>
    <row r="92" spans="3:8" x14ac:dyDescent="0.3">
      <c r="C92" s="67" t="s">
        <v>56</v>
      </c>
      <c r="D92" s="82" t="s">
        <v>56</v>
      </c>
      <c r="E92" s="82" t="s">
        <v>56</v>
      </c>
      <c r="F92" s="82" t="s">
        <v>56</v>
      </c>
      <c r="G92" s="82" t="s">
        <v>56</v>
      </c>
      <c r="H92" s="82"/>
    </row>
    <row r="94" spans="3:8" x14ac:dyDescent="0.3">
      <c r="C94" s="87" t="s">
        <v>133</v>
      </c>
    </row>
    <row r="95" spans="3:8" x14ac:dyDescent="0.3">
      <c r="C95" s="3" t="s">
        <v>3</v>
      </c>
      <c r="D95" s="7" t="s">
        <v>22</v>
      </c>
      <c r="E95" s="3" t="s">
        <v>4</v>
      </c>
      <c r="F95" s="7" t="s">
        <v>110</v>
      </c>
      <c r="G95" s="7" t="s">
        <v>111</v>
      </c>
      <c r="H95" s="7" t="s">
        <v>130</v>
      </c>
    </row>
    <row r="96" spans="3:8" x14ac:dyDescent="0.3">
      <c r="C96" s="1" t="s">
        <v>163</v>
      </c>
      <c r="E96" s="3" t="s">
        <v>166</v>
      </c>
      <c r="F96" s="3" t="s">
        <v>166</v>
      </c>
      <c r="G96" s="3" t="s">
        <v>134</v>
      </c>
    </row>
    <row r="97" spans="3:8" x14ac:dyDescent="0.3">
      <c r="C97" s="1" t="s">
        <v>164</v>
      </c>
      <c r="E97" s="3" t="s">
        <v>167</v>
      </c>
      <c r="F97" s="3" t="s">
        <v>167</v>
      </c>
      <c r="G97" s="3" t="s">
        <v>168</v>
      </c>
    </row>
    <row r="98" spans="3:8" x14ac:dyDescent="0.3">
      <c r="C98" s="1" t="s">
        <v>165</v>
      </c>
      <c r="E98" s="3" t="s">
        <v>92</v>
      </c>
      <c r="F98" s="3" t="s">
        <v>92</v>
      </c>
    </row>
    <row r="99" spans="3:8" x14ac:dyDescent="0.3">
      <c r="C99" s="67" t="s">
        <v>56</v>
      </c>
      <c r="D99" s="82" t="s">
        <v>56</v>
      </c>
      <c r="E99" s="82" t="s">
        <v>56</v>
      </c>
      <c r="F99" s="82" t="s">
        <v>56</v>
      </c>
      <c r="G99" s="82" t="s">
        <v>56</v>
      </c>
      <c r="H99" s="82"/>
    </row>
    <row r="101" spans="3:8" x14ac:dyDescent="0.3">
      <c r="C101" s="87" t="s">
        <v>135</v>
      </c>
    </row>
    <row r="102" spans="3:8" x14ac:dyDescent="0.3">
      <c r="C102" s="3" t="s">
        <v>3</v>
      </c>
      <c r="D102" s="7" t="s">
        <v>22</v>
      </c>
      <c r="E102" s="3" t="s">
        <v>4</v>
      </c>
      <c r="F102" s="7" t="s">
        <v>110</v>
      </c>
      <c r="G102" s="7" t="s">
        <v>111</v>
      </c>
      <c r="H102" s="7" t="s">
        <v>130</v>
      </c>
    </row>
    <row r="103" spans="3:8" x14ac:dyDescent="0.3">
      <c r="C103" s="1" t="s">
        <v>136</v>
      </c>
    </row>
    <row r="104" spans="3:8" x14ac:dyDescent="0.3">
      <c r="C104" s="1" t="s">
        <v>137</v>
      </c>
    </row>
    <row r="105" spans="3:8" x14ac:dyDescent="0.3">
      <c r="C105" s="1" t="s">
        <v>138</v>
      </c>
    </row>
    <row r="106" spans="3:8" x14ac:dyDescent="0.3">
      <c r="C106" s="67" t="s">
        <v>56</v>
      </c>
      <c r="D106" s="82" t="s">
        <v>56</v>
      </c>
      <c r="E106" s="82" t="s">
        <v>56</v>
      </c>
      <c r="F106" s="82" t="s">
        <v>56</v>
      </c>
      <c r="G106" s="82" t="s">
        <v>56</v>
      </c>
      <c r="H106" s="82"/>
    </row>
    <row r="108" spans="3:8" x14ac:dyDescent="0.3">
      <c r="C108" s="87" t="s">
        <v>161</v>
      </c>
    </row>
    <row r="109" spans="3:8" x14ac:dyDescent="0.3">
      <c r="C109" s="3" t="s">
        <v>3</v>
      </c>
      <c r="D109" s="7" t="s">
        <v>22</v>
      </c>
      <c r="E109" s="3" t="s">
        <v>4</v>
      </c>
      <c r="F109" s="7" t="s">
        <v>110</v>
      </c>
      <c r="G109" s="7" t="s">
        <v>111</v>
      </c>
      <c r="H109" s="7" t="s">
        <v>130</v>
      </c>
    </row>
    <row r="110" spans="3:8" x14ac:dyDescent="0.3">
      <c r="C110" s="1" t="s">
        <v>83</v>
      </c>
      <c r="E110" s="3" t="s">
        <v>92</v>
      </c>
      <c r="F110" s="3" t="s">
        <v>92</v>
      </c>
    </row>
    <row r="111" spans="3:8" x14ac:dyDescent="0.3">
      <c r="C111" s="1" t="s">
        <v>93</v>
      </c>
      <c r="E111" s="3" t="s">
        <v>94</v>
      </c>
      <c r="F111" s="3" t="s">
        <v>94</v>
      </c>
    </row>
    <row r="112" spans="3:8" x14ac:dyDescent="0.3">
      <c r="C112" s="67" t="s">
        <v>56</v>
      </c>
      <c r="D112" s="82" t="s">
        <v>56</v>
      </c>
      <c r="E112" s="82" t="s">
        <v>56</v>
      </c>
      <c r="F112" s="82" t="s">
        <v>56</v>
      </c>
      <c r="G112" s="82" t="s">
        <v>56</v>
      </c>
      <c r="H112" s="82"/>
    </row>
    <row r="114" spans="3:8" x14ac:dyDescent="0.3">
      <c r="C114" s="87" t="s">
        <v>162</v>
      </c>
    </row>
    <row r="115" spans="3:8" x14ac:dyDescent="0.3">
      <c r="C115" s="3" t="s">
        <v>3</v>
      </c>
      <c r="D115" s="7" t="s">
        <v>22</v>
      </c>
      <c r="E115" s="3" t="s">
        <v>4</v>
      </c>
      <c r="F115" s="7" t="s">
        <v>110</v>
      </c>
      <c r="G115" s="7" t="s">
        <v>111</v>
      </c>
      <c r="H115" s="7" t="s">
        <v>130</v>
      </c>
    </row>
    <row r="116" spans="3:8" x14ac:dyDescent="0.3">
      <c r="C116" s="1" t="s">
        <v>83</v>
      </c>
      <c r="E116" s="3" t="s">
        <v>92</v>
      </c>
      <c r="F116" s="3" t="s">
        <v>92</v>
      </c>
    </row>
    <row r="117" spans="3:8" x14ac:dyDescent="0.3">
      <c r="C117" s="1" t="s">
        <v>93</v>
      </c>
      <c r="E117" s="3" t="s">
        <v>94</v>
      </c>
      <c r="F117" s="3" t="s">
        <v>94</v>
      </c>
    </row>
    <row r="118" spans="3:8" x14ac:dyDescent="0.3">
      <c r="C118" s="67" t="s">
        <v>56</v>
      </c>
      <c r="D118" s="82" t="s">
        <v>56</v>
      </c>
      <c r="E118" s="82" t="s">
        <v>56</v>
      </c>
      <c r="F118" s="82" t="s">
        <v>56</v>
      </c>
      <c r="G118" s="82" t="s">
        <v>56</v>
      </c>
      <c r="H118" s="82"/>
    </row>
  </sheetData>
  <pageMargins left="0.511811024" right="0.511811024" top="0.78740157499999996" bottom="0.78740157499999996" header="0.31496062000000002" footer="0.31496062000000002"/>
  <pageSetup paperSize="9" orientation="portrait" r:id="rId1"/>
  <headerFooter>
    <oddFooter>&amp;R&amp;1#&amp;"Calibri"&amp;10&amp;K000000Publico</oddFooter>
  </headerFooter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45</vt:i4>
      </vt:variant>
    </vt:vector>
  </HeadingPairs>
  <TitlesOfParts>
    <vt:vector size="47" baseType="lpstr">
      <vt:lpstr>CONFIGURADOR</vt:lpstr>
      <vt:lpstr>DADOS</vt:lpstr>
      <vt:lpstr>CONFIGURADOR!Area_de_impressao</vt:lpstr>
      <vt:lpstr>CAPACIDADE_CALCULADA</vt:lpstr>
      <vt:lpstr>FLAG_AREA_MSG</vt:lpstr>
      <vt:lpstr>FLUX_ANGULO</vt:lpstr>
      <vt:lpstr>FLUX_CAP_SUG</vt:lpstr>
      <vt:lpstr>FLUX_COMENTÁRIOS</vt:lpstr>
      <vt:lpstr>FLUX_ENTR_MAT</vt:lpstr>
      <vt:lpstr>FLUX_GRAN_PROD</vt:lpstr>
      <vt:lpstr>FLUX_PESO_ESP</vt:lpstr>
      <vt:lpstr>FLUX_PRODUÇÃO</vt:lpstr>
      <vt:lpstr>FLUX_PRODUTO</vt:lpstr>
      <vt:lpstr>FLUX_TEMP_AMB</vt:lpstr>
      <vt:lpstr>FLUX_TEMP_PROD</vt:lpstr>
      <vt:lpstr>FLUX_UMIDADE</vt:lpstr>
      <vt:lpstr>LISTA_AREA_COD</vt:lpstr>
      <vt:lpstr>LISTA_AREA_DESC</vt:lpstr>
      <vt:lpstr>LISTA_CABO_COD</vt:lpstr>
      <vt:lpstr>LISTA_CABO_DESC</vt:lpstr>
      <vt:lpstr>LISTA_CAC_DESCARGA</vt:lpstr>
      <vt:lpstr>LISTA_CAPAC_DESC</vt:lpstr>
      <vt:lpstr>LISTA_FIELDBUS</vt:lpstr>
      <vt:lpstr>LISTA_FIELDBUS_COD</vt:lpstr>
      <vt:lpstr>LISTA_FIX_PAINEL_COD</vt:lpstr>
      <vt:lpstr>LISTA_FIX_PAINEL_DESC</vt:lpstr>
      <vt:lpstr>LISTA_FLUIDEZ</vt:lpstr>
      <vt:lpstr>LISTA_LAUDO_COD</vt:lpstr>
      <vt:lpstr>LISTA_LAUDO_DESC</vt:lpstr>
      <vt:lpstr>LISTA_MAT_CACAM</vt:lpstr>
      <vt:lpstr>LISTA_MAT_EST</vt:lpstr>
      <vt:lpstr>LISTA_PROD_ABRA</vt:lpstr>
      <vt:lpstr>LISTA_PROD_CORR</vt:lpstr>
      <vt:lpstr>LISTA_REVEST_INTERNO</vt:lpstr>
      <vt:lpstr>LISTA_TIPO_OP</vt:lpstr>
      <vt:lpstr>SELEÇÃO_ABRASIVO</vt:lpstr>
      <vt:lpstr>SELEÇÃO_AREA</vt:lpstr>
      <vt:lpstr>SELEÇÃO_CABO</vt:lpstr>
      <vt:lpstr>SELEÇÃO_CAC_DESCARGA</vt:lpstr>
      <vt:lpstr>SELEÇÃO_CORROSIVO</vt:lpstr>
      <vt:lpstr>SELEÇÃO_FIELDBUS</vt:lpstr>
      <vt:lpstr>SELEÇÃO_FIX_PAINEL</vt:lpstr>
      <vt:lpstr>SELEÇÃO_FLUIDEZ</vt:lpstr>
      <vt:lpstr>SELEÇÃO_LAUDO</vt:lpstr>
      <vt:lpstr>SELEÇÃO_MAT_CACAM</vt:lpstr>
      <vt:lpstr>SELEÇÃO_MAT_EST</vt:lpstr>
      <vt:lpstr>SELEÇÃO_REVEST_INTERNO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Vita</dc:creator>
  <cp:lastModifiedBy>Henrique Silva</cp:lastModifiedBy>
  <cp:lastPrinted>2022-04-19T20:21:38Z</cp:lastPrinted>
  <dcterms:created xsi:type="dcterms:W3CDTF">2019-10-17T17:32:25Z</dcterms:created>
  <dcterms:modified xsi:type="dcterms:W3CDTF">2025-11-10T23:57:50Z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6818f-363b-4031-861a-18da3cc03ab5_Enabled">
    <vt:lpwstr>true</vt:lpwstr>
  </property>
  <property fmtid="{D5CDD505-2E9C-101B-9397-08002B2CF9AE}" pid="3" name="MSIP_Label_bb66818f-363b-4031-861a-18da3cc03ab5_SetDate">
    <vt:lpwstr>2022-05-04T17:21:21Z</vt:lpwstr>
  </property>
  <property fmtid="{D5CDD505-2E9C-101B-9397-08002B2CF9AE}" pid="4" name="MSIP_Label_bb66818f-363b-4031-861a-18da3cc03ab5_Method">
    <vt:lpwstr>Privileged</vt:lpwstr>
  </property>
  <property fmtid="{D5CDD505-2E9C-101B-9397-08002B2CF9AE}" pid="5" name="MSIP_Label_bb66818f-363b-4031-861a-18da3cc03ab5_Name">
    <vt:lpwstr>Publico</vt:lpwstr>
  </property>
  <property fmtid="{D5CDD505-2E9C-101B-9397-08002B2CF9AE}" pid="6" name="MSIP_Label_bb66818f-363b-4031-861a-18da3cc03ab5_SiteId">
    <vt:lpwstr>b845f34e-d3ba-4194-b46e-546643cdb3ea</vt:lpwstr>
  </property>
  <property fmtid="{D5CDD505-2E9C-101B-9397-08002B2CF9AE}" pid="7" name="MSIP_Label_bb66818f-363b-4031-861a-18da3cc03ab5_ActionId">
    <vt:lpwstr>0a49f750-ae6b-4257-97d2-d7efebc99eb7</vt:lpwstr>
  </property>
  <property fmtid="{D5CDD505-2E9C-101B-9397-08002B2CF9AE}" pid="8" name="MSIP_Label_bb66818f-363b-4031-861a-18da3cc03ab5_ContentBits">
    <vt:lpwstr>2</vt:lpwstr>
  </property>
</Properties>
</file>